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m.beruashvili\Desktop\12 წლიანი დოკუმენტი-გამოგზავნილი შენიშვნებით\08.07.2026-სამოქმედო გეგმა\"/>
    </mc:Choice>
  </mc:AlternateContent>
  <bookViews>
    <workbookView xWindow="0" yWindow="0" windowWidth="28800" windowHeight="12000"/>
  </bookViews>
  <sheets>
    <sheet name="სამოქმედო გეგმა" sheetId="1" r:id="rId1"/>
    <sheet name="ლოგიკური ჩარჩო" sheetId="4" r:id="rId2"/>
    <sheet name="ფინანსური განმარტება" sheetId="3" r:id="rId3"/>
  </sheets>
  <calcPr calcId="162913"/>
</workbook>
</file>

<file path=xl/calcChain.xml><?xml version="1.0" encoding="utf-8"?>
<calcChain xmlns="http://schemas.openxmlformats.org/spreadsheetml/2006/main">
  <c r="S59" i="1" l="1"/>
  <c r="S58" i="1"/>
  <c r="S57" i="1" l="1"/>
  <c r="Q180" i="1" l="1"/>
  <c r="O180" i="1"/>
  <c r="M180" i="1"/>
  <c r="P179" i="1"/>
  <c r="N179" i="1"/>
  <c r="N178" i="1"/>
  <c r="N180" i="1" s="1"/>
  <c r="Q170" i="1"/>
  <c r="P170" i="1"/>
  <c r="O170" i="1"/>
  <c r="N170" i="1"/>
  <c r="M170" i="1"/>
  <c r="S169" i="1"/>
  <c r="S170" i="1" s="1"/>
  <c r="S158" i="1"/>
  <c r="Q158" i="1"/>
  <c r="P158" i="1"/>
  <c r="O158" i="1"/>
  <c r="N158" i="1"/>
  <c r="M158" i="1"/>
  <c r="Q148" i="1"/>
  <c r="O148" i="1"/>
  <c r="M148" i="1"/>
  <c r="N147" i="1"/>
  <c r="N146" i="1"/>
  <c r="P146" i="1" s="1"/>
  <c r="S146" i="1" s="1"/>
  <c r="N145" i="1"/>
  <c r="P145" i="1" s="1"/>
  <c r="S145" i="1" s="1"/>
  <c r="N144" i="1"/>
  <c r="N143" i="1"/>
  <c r="N142" i="1"/>
  <c r="P142" i="1" s="1"/>
  <c r="S142" i="1" s="1"/>
  <c r="N141" i="1"/>
  <c r="P141" i="1" s="1"/>
  <c r="S141" i="1" s="1"/>
  <c r="N140" i="1"/>
  <c r="N139" i="1"/>
  <c r="N138" i="1"/>
  <c r="S138" i="1" s="1"/>
  <c r="N137" i="1"/>
  <c r="S137" i="1" s="1"/>
  <c r="N136" i="1"/>
  <c r="P136" i="1" s="1"/>
  <c r="S136" i="1" s="1"/>
  <c r="N135" i="1"/>
  <c r="P135" i="1" s="1"/>
  <c r="N134" i="1"/>
  <c r="N133" i="1"/>
  <c r="N132" i="1"/>
  <c r="P132" i="1" s="1"/>
  <c r="S132" i="1" s="1"/>
  <c r="N131" i="1"/>
  <c r="S131" i="1" s="1"/>
  <c r="N130" i="1"/>
  <c r="S130" i="1" s="1"/>
  <c r="S129" i="1"/>
  <c r="P128" i="1"/>
  <c r="N128" i="1" s="1"/>
  <c r="P127" i="1"/>
  <c r="N127" i="1" s="1"/>
  <c r="P126" i="1"/>
  <c r="N126" i="1" s="1"/>
  <c r="S125" i="1"/>
  <c r="Q117" i="1"/>
  <c r="O117" i="1"/>
  <c r="M117" i="1"/>
  <c r="P116" i="1"/>
  <c r="P117" i="1" s="1"/>
  <c r="S115" i="1"/>
  <c r="S114" i="1"/>
  <c r="S113" i="1"/>
  <c r="S112" i="1"/>
  <c r="N148" i="1" l="1"/>
  <c r="S179" i="1"/>
  <c r="P178" i="1"/>
  <c r="P180" i="1" s="1"/>
  <c r="S178" i="1"/>
  <c r="S180" i="1" s="1"/>
  <c r="S135" i="1"/>
  <c r="P134" i="1"/>
  <c r="S134" i="1" s="1"/>
  <c r="P140" i="1"/>
  <c r="S140" i="1" s="1"/>
  <c r="P144" i="1"/>
  <c r="S144" i="1" s="1"/>
  <c r="P133" i="1"/>
  <c r="S133" i="1" s="1"/>
  <c r="P139" i="1"/>
  <c r="S139" i="1" s="1"/>
  <c r="P143" i="1"/>
  <c r="P147" i="1"/>
  <c r="S147" i="1" s="1"/>
  <c r="S117" i="1"/>
  <c r="N116" i="1"/>
  <c r="N117" i="1" s="1"/>
  <c r="S143" i="1" l="1"/>
  <c r="S148" i="1" s="1"/>
  <c r="P148" i="1"/>
  <c r="Q276" i="1" l="1"/>
  <c r="P276" i="1"/>
  <c r="O276" i="1"/>
  <c r="N276" i="1"/>
  <c r="M276" i="1"/>
  <c r="S275" i="1"/>
  <c r="S274" i="1"/>
  <c r="S273" i="1"/>
  <c r="S276" i="1" s="1"/>
  <c r="Q265" i="1"/>
  <c r="P265" i="1"/>
  <c r="O265" i="1"/>
  <c r="N265" i="1"/>
  <c r="S264" i="1"/>
  <c r="S265" i="1" s="1"/>
  <c r="M260" i="1"/>
  <c r="M265" i="1" s="1"/>
  <c r="S247" i="1" l="1"/>
  <c r="S246" i="1"/>
  <c r="S245" i="1"/>
  <c r="S242" i="1"/>
  <c r="Q234" i="1"/>
  <c r="P234" i="1"/>
  <c r="O234" i="1"/>
  <c r="N234" i="1"/>
  <c r="M234" i="1"/>
  <c r="S233" i="1"/>
  <c r="S232" i="1"/>
  <c r="S231" i="1"/>
  <c r="S230" i="1"/>
  <c r="S229" i="1"/>
  <c r="S220" i="1"/>
  <c r="S208" i="1"/>
  <c r="S207" i="1"/>
  <c r="S198" i="1"/>
  <c r="S197" i="1"/>
  <c r="S192" i="1"/>
  <c r="S234" i="1" l="1"/>
  <c r="S16" i="1"/>
  <c r="S15" i="1"/>
  <c r="P84" i="1" l="1"/>
  <c r="M70" i="1"/>
  <c r="N38" i="1" l="1"/>
  <c r="M38" i="1"/>
  <c r="P94" i="1" l="1"/>
  <c r="P93" i="1"/>
  <c r="P92" i="1"/>
  <c r="S37" i="1"/>
  <c r="S36" i="1"/>
  <c r="S47" i="1"/>
  <c r="S46" i="1"/>
  <c r="S69" i="1"/>
  <c r="M100" i="1" l="1"/>
  <c r="M84" i="1"/>
  <c r="I82" i="3" l="1"/>
  <c r="I78" i="3"/>
  <c r="I75" i="3"/>
  <c r="E72" i="3"/>
  <c r="I72" i="3" s="1"/>
  <c r="I68" i="3"/>
  <c r="E66" i="3"/>
  <c r="E65" i="3"/>
  <c r="E64" i="3"/>
  <c r="E63" i="3"/>
  <c r="E62" i="3"/>
  <c r="E61" i="3"/>
  <c r="I59" i="3"/>
  <c r="K55" i="3"/>
  <c r="I55" i="3"/>
  <c r="E49" i="3"/>
  <c r="I49" i="3" s="1"/>
  <c r="E41" i="3"/>
  <c r="E45" i="3" s="1"/>
  <c r="C41" i="3"/>
  <c r="E32" i="3"/>
  <c r="E38" i="3" s="1"/>
  <c r="C32" i="3"/>
  <c r="E28" i="3"/>
  <c r="C28" i="3"/>
  <c r="I24" i="3"/>
  <c r="E24" i="3"/>
  <c r="E21" i="3"/>
  <c r="I21" i="3" s="1"/>
  <c r="E17" i="3"/>
  <c r="I17" i="3" s="1"/>
  <c r="E13" i="3"/>
  <c r="I9" i="3"/>
  <c r="E9" i="3"/>
  <c r="E6" i="3"/>
  <c r="I6" i="3" s="1"/>
  <c r="I3" i="3"/>
  <c r="E3" i="3"/>
  <c r="Q283" i="1"/>
  <c r="P283" i="1"/>
  <c r="O283" i="1"/>
  <c r="N283" i="1"/>
  <c r="M283" i="1"/>
  <c r="Q248" i="1"/>
  <c r="P248" i="1"/>
  <c r="O248" i="1"/>
  <c r="N248" i="1"/>
  <c r="M248" i="1"/>
  <c r="Q199" i="1"/>
  <c r="Q211" i="1" s="1"/>
  <c r="P199" i="1"/>
  <c r="P211" i="1" s="1"/>
  <c r="O199" i="1"/>
  <c r="O211" i="1" s="1"/>
  <c r="N199" i="1"/>
  <c r="N211" i="1" s="1"/>
  <c r="M199" i="1"/>
  <c r="M211" i="1" s="1"/>
  <c r="Q70" i="1"/>
  <c r="P70" i="1"/>
  <c r="O70" i="1"/>
  <c r="N70" i="1"/>
  <c r="U70" i="1"/>
  <c r="Q60" i="1"/>
  <c r="P60" i="1"/>
  <c r="O60" i="1"/>
  <c r="N60" i="1"/>
  <c r="M60" i="1"/>
  <c r="Q48" i="1"/>
  <c r="P48" i="1"/>
  <c r="O48" i="1"/>
  <c r="N48" i="1"/>
  <c r="M48" i="1"/>
  <c r="U48" i="1" s="1"/>
  <c r="U38" i="1"/>
  <c r="Q28" i="1"/>
  <c r="P28" i="1"/>
  <c r="O28" i="1"/>
  <c r="N28" i="1"/>
  <c r="M28" i="1"/>
  <c r="U28" i="1" s="1"/>
  <c r="Q221" i="1" l="1"/>
  <c r="O221" i="1"/>
  <c r="M221" i="1"/>
  <c r="S283" i="1"/>
  <c r="T60" i="1"/>
  <c r="N221" i="1"/>
  <c r="U60" i="1"/>
  <c r="S248" i="1"/>
  <c r="S199" i="1"/>
  <c r="S211" i="1" s="1"/>
  <c r="T28" i="1"/>
  <c r="T38" i="1"/>
  <c r="T48" i="1"/>
  <c r="S70" i="1"/>
  <c r="S60" i="1"/>
  <c r="S28" i="1"/>
  <c r="S48" i="1"/>
  <c r="I45" i="3"/>
  <c r="K45" i="3" s="1"/>
  <c r="I81" i="3"/>
  <c r="E81" i="3"/>
  <c r="K38" i="3"/>
  <c r="I38" i="3"/>
  <c r="T70" i="1"/>
  <c r="I13" i="3"/>
  <c r="P221" i="1" l="1"/>
  <c r="S221" i="1"/>
</calcChain>
</file>

<file path=xl/comments1.xml><?xml version="1.0" encoding="utf-8"?>
<comments xmlns="http://schemas.openxmlformats.org/spreadsheetml/2006/main">
  <authors>
    <author>თამარ გურაშვილი</author>
    <author>Author</author>
  </authors>
  <commentList>
    <comment ref="M78"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P78"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M80"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P80"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M81"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P81"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M82"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P82" authorId="0" shapeId="0">
      <text>
        <r>
          <rPr>
            <b/>
            <sz val="9"/>
            <color indexed="81"/>
            <rFont val="Tahoma"/>
            <family val="2"/>
          </rPr>
          <t>თამარ გურაშვილი:</t>
        </r>
        <r>
          <rPr>
            <sz val="9"/>
            <color indexed="81"/>
            <rFont val="Tahoma"/>
            <family val="2"/>
          </rPr>
          <t xml:space="preserve">
ბიუჯეტი აღებულია მთლიანი ქვეპორგრამის სშუალოვადიანი ბიუჯეტიდან ჯამურად 2026-203წწ. მუნიციპალიტეტების დონეზე ვერ მოხდება ბიუჯეტის გამოყოფა </t>
        </r>
      </text>
    </comment>
    <comment ref="M260" authorId="1" shapeId="0">
      <text>
        <r>
          <rPr>
            <b/>
            <sz val="9"/>
            <color indexed="81"/>
            <rFont val="Tahoma"/>
            <family val="2"/>
          </rPr>
          <t>Author:</t>
        </r>
        <r>
          <rPr>
            <sz val="9"/>
            <color indexed="81"/>
            <rFont val="Tahoma"/>
            <family val="2"/>
          </rPr>
          <t xml:space="preserve">
2026 წლის ბიუჯეტი
</t>
        </r>
      </text>
    </comment>
  </commentList>
</comments>
</file>

<file path=xl/sharedStrings.xml><?xml version="1.0" encoding="utf-8"?>
<sst xmlns="http://schemas.openxmlformats.org/spreadsheetml/2006/main" count="1640" uniqueCount="567">
  <si>
    <t>დანართი №1</t>
  </si>
  <si>
    <t>თეთრიწყაროს მუნიციპალიტეტის გრძელვადიანი განვითარების დოკუმენტი</t>
  </si>
  <si>
    <t>ხედვა</t>
  </si>
  <si>
    <t>გავლენის ინდიკატორი 1.1:</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</si>
  <si>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</si>
  <si>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</si>
  <si>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</si>
  <si>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</si>
  <si>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</si>
  <si>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</si>
  <si>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ამოცანის შედეგის ინდიკატორი 1.1.1</t>
  </si>
  <si>
    <t xml:space="preserve"> საბოლოო სამიზნე</t>
  </si>
  <si>
    <t>აქტივობის დასახელება</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</si>
  <si>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</si>
  <si>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</si>
  <si>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</si>
  <si>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</si>
  <si>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</si>
  <si>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</si>
  <si>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</si>
  <si>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მუნიციპალიტეტი</t>
  </si>
  <si>
    <t>სახელმწიფო</t>
  </si>
  <si>
    <t>დეფიციტი</t>
  </si>
  <si>
    <t>ოდენობა</t>
  </si>
  <si>
    <t>კოდი</t>
  </si>
  <si>
    <t>ორგანიზაცია</t>
  </si>
  <si>
    <t>ამოცანის შედეგის ინდიკატორი 1.2.1</t>
  </si>
  <si>
    <t>ლლ..+</t>
  </si>
  <si>
    <t>მ</t>
  </si>
  <si>
    <t>ამოცანის შედეგის ინდიკატორი 1.3.1</t>
  </si>
  <si>
    <t>ამოცანის შედეგის ინდიკატორი 1.4.1</t>
  </si>
  <si>
    <t>ამოცანის შედეგის ინდიკატორი 1.5.1.</t>
  </si>
  <si>
    <t>ამოცანის შედეგის ინდიკატორი 1.6.1.</t>
  </si>
  <si>
    <t>თეთრიწყაროს მუნიციპალიტეტში სახელმწიფო მნიშვნელობის გზებიდან შემოსასვლელი კარიბჭეების მოწყობა</t>
  </si>
  <si>
    <t>ამოცანის შედეგის ინდიკატორი 1.7.1.</t>
  </si>
  <si>
    <t>გავლენის ინდიკატორი 2.1:</t>
  </si>
  <si>
    <t>საქსტატის მონაცემები</t>
  </si>
  <si>
    <t>ამოცანა 2.1 ურბანული განვითარების ხელშეწყობა;</t>
  </si>
  <si>
    <t>ამოცანის შედეგის ინდიკატორი 2.1.1</t>
  </si>
  <si>
    <t>ამოცანის შედეგის ინდიკატორი 2.2.1</t>
  </si>
  <si>
    <t>ამოცანის შედეგის ინდიკატორი 2.3.1</t>
  </si>
  <si>
    <t>ამოცანის შედეგის ინდიკატორი 2.4.1</t>
  </si>
  <si>
    <t>ამოცანის შედეგის ინდიკატორი 2.5.1</t>
  </si>
  <si>
    <t>ამოცანის შედეგის ინდიკატორი 2.6.1</t>
  </si>
  <si>
    <t>ამოცანის შედეგის ინდიკატორი 2.7.1</t>
  </si>
  <si>
    <t>გავლენის ინდიკატორი 3.1.</t>
  </si>
  <si>
    <t>ამოცანის შედეგის ინდიკატორი 3.1.1</t>
  </si>
  <si>
    <t>მუნიციპალიტეტში ეკოლოგიურად უსაფრთხო გარემოს შექმნა და ბუნებრივი რესურსების რაციონალური გამოყენება</t>
  </si>
  <si>
    <t>ამოცანის შედეგის ინდიკატორი 3.2.1</t>
  </si>
  <si>
    <t xml:space="preserve">პრიორიტეტი 1. </t>
  </si>
  <si>
    <t>მიზანი 1</t>
  </si>
  <si>
    <t>მდგრადი განვითარების მიზნებთან (SDGs) კავშირი:</t>
  </si>
  <si>
    <t>შუალედური სამიზნე</t>
  </si>
  <si>
    <t xml:space="preserve"> დადასტურების წყარო </t>
  </si>
  <si>
    <t>ამოცანა 1.1</t>
  </si>
  <si>
    <t xml:space="preserve">ამოცანა 1.2 </t>
  </si>
  <si>
    <t>ამოცანა 1.3.</t>
  </si>
  <si>
    <t>ამოცანის შედეგის ინდიკატორი 1.5.1</t>
  </si>
  <si>
    <t xml:space="preserve">ამოცანა 1.6. </t>
  </si>
  <si>
    <t>ამოცანის შედეგის ინდიკატორი 1.6.1</t>
  </si>
  <si>
    <t>ციფრული ტექნოლოგიების დანერგვის ხელშეწყობა</t>
  </si>
  <si>
    <t>ამოცანის შედეგის ინდიკატორი 1.7.1</t>
  </si>
  <si>
    <t>რისკი</t>
  </si>
  <si>
    <t>მიზანი 2.</t>
  </si>
  <si>
    <t xml:space="preserve">ამოცანა 2.1 </t>
  </si>
  <si>
    <t>ამოცანა 2.2</t>
  </si>
  <si>
    <t>ამოცანა 2.3</t>
  </si>
  <si>
    <t xml:space="preserve">ამოცანა 2.4 </t>
  </si>
  <si>
    <t>ამოცანა 2.5</t>
  </si>
  <si>
    <t>ამოცანა 2.6</t>
  </si>
  <si>
    <t>ამოცანა 2.7</t>
  </si>
  <si>
    <t>მიზანი 3</t>
  </si>
  <si>
    <t>გავლენის ინდიკატორი 3</t>
  </si>
  <si>
    <t>ამოცანა 3.1</t>
  </si>
  <si>
    <t>ამოცანა 3.2</t>
  </si>
  <si>
    <t xml:space="preserve">ამოცანა: ადგილობრივი მოსახლეობის  პიროვნული და პროფესიული  განვითარების ხელშეწყობა </t>
  </si>
  <si>
    <t xml:space="preserve">პირველი 4 წელი </t>
  </si>
  <si>
    <t xml:space="preserve">დანარჩენი პერიოდი </t>
  </si>
  <si>
    <t xml:space="preserve">რაოდენობა </t>
  </si>
  <si>
    <t xml:space="preserve">თანხა </t>
  </si>
  <si>
    <t>მუნიციპალური ბიუჯეტი</t>
  </si>
  <si>
    <t>ტრენინგები-ტურიზმის, იურიდიული, ფინანსური, სამეწარმეო უნარ-ჩვევების, სახელოვნებო წრეების განვითარების, და პროფესიული განათლების ხელშეწყობის მიმართულებით</t>
  </si>
  <si>
    <t>v</t>
  </si>
  <si>
    <t>ამოცანა: ადგილობრივი ბიზნესისა და მეწარმეობის განვითარების ხელშეწყობა</t>
  </si>
  <si>
    <t>აგილობრივი პროდუქციის პოპულარიზაცია და რეალიზაციის ხელშეწყობა</t>
  </si>
  <si>
    <t>ამოცანა: მუნიციპალიტეტში ინვესტიციების მოზიდვის ხელშეწყობა</t>
  </si>
  <si>
    <t>საინვესტიციო კატალოგების შემუშავება და ფორუმების ჩატარება, ინვესტიციების მოსაზიდად</t>
  </si>
  <si>
    <t>ამოცანა: მუნიციპალიტეტის იდენტობის ჩამოყალიბების და პოპულარიზაციის ხელშეწყობა</t>
  </si>
  <si>
    <t xml:space="preserve">,,მუზეუმი ღია ცის ქვეშ" ბრენდის შექმნა, ,,დროში მოგზაურობის კონცეფციის შემუშავება, ვიდეო რგოლების მომზადება, თეატრალიზირებული ღონისძიებების ჩატარება, ისტორიულ-კულტურული მემკვიდრეობის კვლევა </t>
  </si>
  <si>
    <t xml:space="preserve">თეატრალიზირებული ღონისძიებების ჩატარება, ისტორიულ-კულტურული მემკვიდრეობის კვლევა </t>
  </si>
  <si>
    <t>ამოცანა: ტურისტული მნიშვნელობის მქონე ადგილებში ინფრასტრუქტურის განვითარების ხელშეწყობა</t>
  </si>
  <si>
    <t>ტურიზმის საინფორმაციო ცენტრების შექმნა, საინფორმაციო დაფების განთავსება, მარშრუტების დაკვალვა, გუდარეხის, ვაჟას გორასა და დათვების ტყის ტერიტორიაზე ტურისტული ინფრასტრუქტურის მოწყობა</t>
  </si>
  <si>
    <t>სამშვილდის ციხე-ქალაქის და კანიონის მიმდებარედ ტურისტული ინფრასტრუქტურის მოწყობა, გადასახედი მოედნებისა (კლდეკარი, მამიდას ქვა, წვერის წმინდა გიორგი) და ხრამის კანიონზე ხიდის მშენებლობა, საპიკნიკე და საპარკინგე სივრცეების მოწყობა</t>
  </si>
  <si>
    <t>ამოცანა: თეთრიწყაროს ცნობადობის გაძლიერების ხელშეწყობა</t>
  </si>
  <si>
    <t>თეთრიწყაროს მუნიციპალიტეტის ვებ-გვერდის განახლება, პიარ-კამპანიის განსახორციელებლად ტექნიკური უზრუნველყოფა</t>
  </si>
  <si>
    <t>ამოცანა: ციფრული ტექნოლოგიების დანერგვის ხელშეწყობა</t>
  </si>
  <si>
    <t>ტურისტული მარშრუტების დიგიტალიზაცია და ინტერაქტიული ელექტრონული რუკის შექმნა და ტურისტული ობიექტების საინფორმაციო-ნავიგაციური სისტემით აღჭურვა</t>
  </si>
  <si>
    <t>ამოცანა: ურბანული განვითარების ხელშეწყობა</t>
  </si>
  <si>
    <t xml:space="preserve">განაშენიანების გეგმა </t>
  </si>
  <si>
    <t xml:space="preserve">81 დასახლებული პუნქტი </t>
  </si>
  <si>
    <t xml:space="preserve">ქუჩების და მიმდებარე ინფრასტრუქტურის რეაბილიტაცია </t>
  </si>
  <si>
    <t xml:space="preserve">2,13  კმ </t>
  </si>
  <si>
    <t xml:space="preserve">27,5 კმ </t>
  </si>
  <si>
    <t xml:space="preserve">სანიაღვრე არხების რეაბილიტაცია </t>
  </si>
  <si>
    <t xml:space="preserve">1 კმ </t>
  </si>
  <si>
    <t xml:space="preserve">10,1 კმ </t>
  </si>
  <si>
    <t xml:space="preserve">ადმინისტრაციული შენობის მშენებლობა </t>
  </si>
  <si>
    <t xml:space="preserve">ადმინისტრაციული შენობის რეაბილიტაცია </t>
  </si>
  <si>
    <t xml:space="preserve">საზოგადოებრივი თავშეყრის ადგილის შენობის მშენებლობა </t>
  </si>
  <si>
    <t xml:space="preserve">საზოგადოებრივი თავშეყრის ადგილის შენობის რეაბილიტაცია </t>
  </si>
  <si>
    <t xml:space="preserve">მრავალბინიან საცხოვრებელ სახლებთან მისასვლელების და ეზოების რეაბილიტაცია </t>
  </si>
  <si>
    <t>3750 მ2</t>
  </si>
  <si>
    <t xml:space="preserve">შენობების ფასადების და სახურავების რეაბილიტაცია </t>
  </si>
  <si>
    <t>ამოცანა: საგზაო ინფრასტრუქტურის გაუმჯობესება</t>
  </si>
  <si>
    <t xml:space="preserve">გზების რეაბილიტაცია </t>
  </si>
  <si>
    <t>17 კმ</t>
  </si>
  <si>
    <t>369,5 კმ</t>
  </si>
  <si>
    <t xml:space="preserve">ხიდების რეაბილიტაცია </t>
  </si>
  <si>
    <t xml:space="preserve">3 ხიდი </t>
  </si>
  <si>
    <t xml:space="preserve">6 ხიდი </t>
  </si>
  <si>
    <t xml:space="preserve">ახალი ხიდის მშენებლობა </t>
  </si>
  <si>
    <t xml:space="preserve">1 ხიდი </t>
  </si>
  <si>
    <t>ამოცანა: სატრანსპორტო პოლიტიკის განვითარების ხელშეწყობა</t>
  </si>
  <si>
    <t>თანამედროვე სატრანსპორტო ოფისისა და მრავალფუნქციური ლოჯისტიკური ჰაბის მოწყობა</t>
  </si>
  <si>
    <t>V</t>
  </si>
  <si>
    <t>მუნიციპალური ტრანსპორტის შეძენა და ადაპტირებული გაჩერებების მოწყობა</t>
  </si>
  <si>
    <t>4ც ელექტრომობილი, 7 ავტობუსი, 15 მიკროავტობუსი</t>
  </si>
  <si>
    <t>ამოცანა: საყოფაცხოვრებო საკომუნიკაციო სისტემების და საინჟინრო ქსელების (გაზი, წყალი, წყალარინება, ელ. ენერგია, ინტერნეტი და სხვ.) შექმნის, აღდგენა-განვითარების ხელშეწყობა;</t>
  </si>
  <si>
    <t xml:space="preserve">  სასმელი წყლის სისტემის მოწყობა</t>
  </si>
  <si>
    <t xml:space="preserve">1 დასახლებული პუნქტი </t>
  </si>
  <si>
    <t xml:space="preserve">30 დასახლებული პუნქტი </t>
  </si>
  <si>
    <t xml:space="preserve">წყალმომარაგების საპროექტო დოკუმენტაციის მომზადება </t>
  </si>
  <si>
    <t xml:space="preserve">9 დასახლებული პუნქტი </t>
  </si>
  <si>
    <t xml:space="preserve"> გაზიფიცირება</t>
  </si>
  <si>
    <t xml:space="preserve">21 დასახლებული პუნქტი </t>
  </si>
  <si>
    <t>ამოცანა: რეკრეაციული ზონების შექმნა-განვითარების ხელშეწყობა;</t>
  </si>
  <si>
    <t xml:space="preserve">სკვერის მოწყობა </t>
  </si>
  <si>
    <t xml:space="preserve">6 დასახლებული პუნქტი </t>
  </si>
  <si>
    <t xml:space="preserve">34 დასახლებული პუნქტი </t>
  </si>
  <si>
    <t>ამოცანა: განათლების, კულტურისა და სპორტის ინფრასტრუქტურის და მომსახურებების განვითარების ხეშეწყობა</t>
  </si>
  <si>
    <t xml:space="preserve">2 საჯარო სკოლების მშენებლობა და 12 საჯარო სკოლის რეაბილიტაცია </t>
  </si>
  <si>
    <t>6 საბავშვო ბაღების მშენებლობა და 4 ბაღის რეაბილიტაცია</t>
  </si>
  <si>
    <t>კულტურისა და სპორტის მრავალფუნქციური ცენტრების მშენებლობა</t>
  </si>
  <si>
    <t>სპორტული დარბაზების და მოედნების მოწყობა- რეაბილიტაცია</t>
  </si>
  <si>
    <t>ბიბლიოთეკების მოდერნიზაცია</t>
  </si>
  <si>
    <t>კულტურის სხვა ობიექტები (ამფითეატრები, მოზაიკა, მემკვიდრეობის ძეგლები და სხვ)</t>
  </si>
  <si>
    <t>მუნიციპალური პროგრამები</t>
  </si>
  <si>
    <t>ამოცანა: ჯანდაცვა და სოციალური უზრუნველყოფა</t>
  </si>
  <si>
    <t>საავადმყოფოები, ამბულატორიები, პულმოლოგიური ცენტრი</t>
  </si>
  <si>
    <t>მუნიციპალური პროგრამები, ახალი მომსახურებები (შინმოვლა, პერსონალური ასისტირება, მოხუცთა თავშესაფარი)</t>
  </si>
  <si>
    <t>ამოცანა: დაზიანებული ეკოსისტემების აღდგენა</t>
  </si>
  <si>
    <t>ამოცანა: უსაფრთხო გარემოს შექმნის უზრუნველყოფის და ნარჩენების მართვის სისტემის გაუმჯობესების ხელშეწყობა</t>
  </si>
  <si>
    <t>მუნიციპალური ნარჩენების სეპარირებული შეგროვების ეტაპობრივი დანერგვა, ნარჩენების მართვის მექანიზმის შექმნა და ტექნიკით აღჭურვა</t>
  </si>
  <si>
    <t>ჯამი</t>
  </si>
  <si>
    <t>ლოგიკური ჩარჩო</t>
  </si>
  <si>
    <t>2037 წლისთის თეთრიწყაროს მუნიციპალიტეტი სოციალური, ეკონომიკური და გარემოსდაცვითი მდგრადობის ხელშეწყობით წარმოადგენს საცხოვრებლად, დასაქმებისა და დასვენებისთვის მიმზიდველ სივრცეს.</t>
  </si>
  <si>
    <t>ეკონომიკის მხარდაჭერა ადამიანური კაპიტალისა და საინვესტიციო პოტენციალის განვითარების გზით</t>
  </si>
  <si>
    <t>1; 2; 4; 8; 9; 10 </t>
  </si>
  <si>
    <t>მუნიციპალიტეტის ბიზნეს სექტორის ბრუნვა (მლნ ლარი)</t>
  </si>
  <si>
    <t xml:space="preserve"> ადგილობრივი მოსახლეობის პროფესიული განვითარების ხელშეწყობა </t>
  </si>
  <si>
    <t>ბიზნეს სექტორში დასაქმებულთა რაოდენობა (ერთეული);</t>
  </si>
  <si>
    <t>ადგილობრივი ბიზნესისა და მეწარმეობის მხარდაჭერა</t>
  </si>
  <si>
    <t xml:space="preserve">რეგისტრირებულ და მოქმედ ბიზნეს სუბიექტეთა რაოდენობა (მოსახლეობის 1 000 კაცზე) </t>
  </si>
  <si>
    <t xml:space="preserve"> ინვესტიციების მოზიდვა</t>
  </si>
  <si>
    <t>მუნიციპალიტეტის ბიზნეს სექტორის ფიქსირებულ აქტივებში განხორციელებული ინვესტიციების მოცულობა (მლნ ლარი)</t>
  </si>
  <si>
    <t>ამოცანა 1.4.</t>
  </si>
  <si>
    <t xml:space="preserve">ტურისტული ინფრასტრუქტურის განვითარება </t>
  </si>
  <si>
    <t>ექსპლოატაციაში მიღებული ტურისტული დანიშნულების ობიექტების რაოდენობა (ერთეული)</t>
  </si>
  <si>
    <t xml:space="preserve">ამოცანა 1.5. </t>
  </si>
  <si>
    <t>თეთრიწყაროს ცნობადობის გაზრდა</t>
  </si>
  <si>
    <t>ტურისტების რაოდენობა (ათასი)</t>
  </si>
  <si>
    <t xml:space="preserve">
ელექტრონული მუნიციპალური სერვისების პროცენტული წილი
</t>
  </si>
  <si>
    <t>ამოცანა 1.7</t>
  </si>
  <si>
    <t xml:space="preserve"> სასოფლო-სამეურნეო პროდუქციის წარმოების გაფართოების ხელშეწყობა</t>
  </si>
  <si>
    <t>ბიზნეს სქტორში გამოშვებული პროდუქციის მოცულობა (მლნ ლარი)</t>
  </si>
  <si>
    <t>ამოცანა 1.8</t>
  </si>
  <si>
    <t>მიწის რესურსების ეფექტური და მდგრადი მართვა</t>
  </si>
  <si>
    <t>ამოცანის შედეგის ინდიკატორი 1.8.1</t>
  </si>
  <si>
    <t>დამუშავებული სასოფლო-სამეურნეო დანიშნულების მიწის პროცენტული წილი</t>
  </si>
  <si>
    <t>სოფლის განვითარების სააგენტო</t>
  </si>
  <si>
    <t>მუნიციპალური ბიუჯეტის დეფიციტი ან დაგეგმილი ტრანსფერების შეფერხება, საინვესტიციო აქტივობის სიმცირე, საგარეო და საშინაო პოლიტიკის ცვლილებები</t>
  </si>
  <si>
    <t>საბაზისო ინფასტრუქტურის და მომსახურების განვითარება</t>
  </si>
  <si>
    <t>3; 4; 6; 11 </t>
  </si>
  <si>
    <t>გავლენის ინდიკატორი 2.1</t>
  </si>
  <si>
    <t>მუნიციპალიტეტიდან  მიგრაციის  პროცენტული მაჩვენებელი</t>
  </si>
  <si>
    <t>ურბანული განვითარების ხელშეწყობა</t>
  </si>
  <si>
    <t>დასახლებული პუნქტების განაშენიანების გეგმათა რაოდენობა</t>
  </si>
  <si>
    <t>საკრებულოს დადგენილება</t>
  </si>
  <si>
    <t>საგზაო ინფრასტრუქტურის გაუმჯობესება</t>
  </si>
  <si>
    <t>რეაბილიტირებული ადგილობრივი მნიშვნელობის საავტომობილო გზების პროცენტული მაჩვენებელი</t>
  </si>
  <si>
    <t>მუნიციპალიტეტის მიღბა-ჩაბარების აქტები</t>
  </si>
  <si>
    <t>სატრანსპორტო პოლიტიკის განვითარება</t>
  </si>
  <si>
    <t>დასახლებების რაოდენობა, რომელთაც აქვთ წვდომა მუნიციპალურ ტრანსპორტთან</t>
  </si>
  <si>
    <t>შპს თეთრიწყაროს სატრანსპორტო კომპანია</t>
  </si>
  <si>
    <t xml:space="preserve"> საყოფაცხოვრებო საკომუნიკაციო სისტემების და საინჟინრო ქსელების შექმნა, აღდგენა-განვითარება</t>
  </si>
  <si>
    <t>დასახლებული პუნქტების რაოდენობა, რომელთაც აქვთ წვდომა სასმელ წყალთან</t>
  </si>
  <si>
    <t>მუნიციპალიტეტის წლიური ანგარიში</t>
  </si>
  <si>
    <t>ამოცანის შედეგის ინდიკატორი 2.4.2</t>
  </si>
  <si>
    <t>დასახლებული პუნქტების რაოდენობა, რომელთაც აქვთ წვდომა ბუნებრივ გაზზე</t>
  </si>
  <si>
    <t>რეკრეაციული ზონების შექმნა-განვითარება</t>
  </si>
  <si>
    <t xml:space="preserve">ექსპლუატაციაში მიღებული რეკრეაციული ობიექტების რაოდენობა </t>
  </si>
  <si>
    <t xml:space="preserve">საგანმანათლებლო ინფრასტრუქტურის განვითარება </t>
  </si>
  <si>
    <t xml:space="preserve">რეაბილიტირებული სკოლების პროცენტული წილი; </t>
  </si>
  <si>
    <t>ამოცანის შედეგის ინდიკატორი 2.6.2</t>
  </si>
  <si>
    <t>სკოლამდელ განათლებაზე ხელმისაწვდომობის მაჩვენებელი</t>
  </si>
  <si>
    <t xml:space="preserve">სპორტული ინფრასტრუქტურის განვითარება </t>
  </si>
  <si>
    <t>სპორტული ინფრასტრუქტურით უზრუნველყოფილი დასახლებების რაოდენობა</t>
  </si>
  <si>
    <t>ამოცანა 2.8</t>
  </si>
  <si>
    <t xml:space="preserve"> კულტურის ინფრასტრუქტურის განვითარება </t>
  </si>
  <si>
    <t>ამოცანის შედეგის ინდიკატორი 2.8.1</t>
  </si>
  <si>
    <t>გამოფენებში, ფესტივალებში და სხვა კულტურულ ღონისძიებებში მონაწილეთა პროცენტული მაჩვენებელი</t>
  </si>
  <si>
    <t>ამოცანა 2.9</t>
  </si>
  <si>
    <t>ჯანდაცვის მომსახურებაზე ხელმისაწვდომობა</t>
  </si>
  <si>
    <t>ამოცანის შედეგის ინდიკატორი 2.9.1</t>
  </si>
  <si>
    <t>ჯანდაცვის პერსონალის რიცხოვნობა (ექიმები, საექთნო პერსონალი) მოსახლეობის 1000 კაცზე</t>
  </si>
  <si>
    <t>ამოცანა 2.10</t>
  </si>
  <si>
    <t>სოციალური სერვისების გაფართოება</t>
  </si>
  <si>
    <t>ამოცანის შედეგის ინდიკატორი 2.10.1</t>
  </si>
  <si>
    <t xml:space="preserve">ხელმისაწვდომი სოციალური სერვისების სახეობების რაოდენობა </t>
  </si>
  <si>
    <t xml:space="preserve"> გარემოს დაცვა</t>
  </si>
  <si>
    <t>13; 15 </t>
  </si>
  <si>
    <t>მუნიციპალიტეტის საერთო ფართობის  ტყით დაფარვის პროცენტული წილი</t>
  </si>
  <si>
    <t>ეკოსისტემების  აღდგენის ხელშეწყობა</t>
  </si>
  <si>
    <t>დასახლებების წილი, სადაც განთავსებულია მწვანე სივრცეები (პარკები, სკვერები)</t>
  </si>
  <si>
    <t>ნარჩენების მართვის სისტემის გაუმჯობესება</t>
  </si>
  <si>
    <t>ამოცანის შედეგის ინდიკატორი 3.1.2</t>
  </si>
  <si>
    <t>მიზანი 1.  ეკონომიკის მხარდაჭერა ადამიანური კაპიტალისა და საინვესტიციო პოტენციალის განვითარების გზით</t>
  </si>
  <si>
    <t>სტატისტიკის ეროვნული სააგენტო</t>
  </si>
  <si>
    <t>ამოცანა 1.2. ადგილობრივი ბიზნესისა და მეწარმეობის მხარდაჭერა</t>
  </si>
  <si>
    <t>ამოცანა 1.3.  ინვესტიციების მოზიდვა</t>
  </si>
  <si>
    <t xml:space="preserve">ამოცანა 1.4. ტურისტული ინფრასტრუქტურის განვითარება </t>
  </si>
  <si>
    <t>ამოცანის შედეგის ინდიკატორი 1.4.1.</t>
  </si>
  <si>
    <t>ამოცანა 1.5. თეთრიწყაროს ცნობადობის გაზრდა</t>
  </si>
  <si>
    <t>ამოცანა 1.6. ციფრული ტექნოლოგიების დანერგვის ხელშეწყობა</t>
  </si>
  <si>
    <t xml:space="preserve">
ელექტრონული მუნიციპალური სერვისების პროცენტული წილი</t>
  </si>
  <si>
    <t>საქსტატის ეროვნული სააგენტო</t>
  </si>
  <si>
    <t>ამოცანა 1.7.  სასოფლო-სამეურნეო პროდუქციის წარმოების გაფართოების ხელშეწყობა</t>
  </si>
  <si>
    <t>ამოცანა 1.8.  მიწის რესურსების ეფექტური და მდგრადი მართვა</t>
  </si>
  <si>
    <t>ამოცანის შედეგის ინდიკატორი 1.8.1.</t>
  </si>
  <si>
    <t>მიზანი 2.საბაზისო ინფასტრუქტურის და მომსახურების განვითარება</t>
  </si>
  <si>
    <t>ამოცანა 2.2 საგზაო ინფრასტრუქტურისა გაუმჯობესება</t>
  </si>
  <si>
    <t>ამოცანა 2.3 სატრანსპორტო პოლიტიკის განვითარება</t>
  </si>
  <si>
    <t>ამოცანა 2.4  საყოფაცხოვრებო საკომუნიკაციო სისტემების და საინჟინრო ქსელების შექმნა, აღდგენა-განვითარება</t>
  </si>
  <si>
    <t>ამოცანა 2.5. რეკრეაციული ზონების შექმნა-განვითარება</t>
  </si>
  <si>
    <t xml:space="preserve">ამოცანა 2.6 საგანმანათლებლო ინფრასტრუქტურის განვითარება </t>
  </si>
  <si>
    <t>მიზანი 3. გარემოს დაცვა</t>
  </si>
  <si>
    <t>ამოცანა 3.1.  ეკოსისტემების  აღდგენის ხელშეწყობა</t>
  </si>
  <si>
    <t>ამოცანა 3.2  ნარჩენების მართვის სისტემის გაუმჯობესება</t>
  </si>
  <si>
    <t xml:space="preserve">მუნიციპალური ნარჩენების გატანის მომსახურებით მოსახლეობის დაფარვის პროცენტული  მაჩვენებელი </t>
  </si>
  <si>
    <t xml:space="preserve">მუნიციპალური ნარჩენების გატანის მომსახურებით მოსახლეობის დაფარვის პროცენტული მაჩვენებელი </t>
  </si>
  <si>
    <t xml:space="preserve">ამოცანა 1.1.  ადგილობრივი მოსახლეობის პროფესიული განვითარების ხელშეწყობა </t>
  </si>
  <si>
    <t>თანამედროვე მუნიციპალური სატრანსპორტო ოფისის მოწყობა</t>
  </si>
  <si>
    <t>სატრანსპორტო ოფისი, რომლის შექმნაც უზრუნველყოფს საზოგადოებრივი ტრანსპორტის მოძრაობის გრაფიკის მაღალსიზუსტესა და ოპერატიულ მართვას</t>
  </si>
  <si>
    <t>მოწყობილი სატრანსპორტო ოფისი</t>
  </si>
  <si>
    <t>საერთაშორისო მართვის სტანდარტები (ISO)</t>
  </si>
  <si>
    <t>რეგიონული განვითარების სამინისტრო</t>
  </si>
  <si>
    <t>თეთრიწყაროს მუნიციპალიტეტის მერია</t>
  </si>
  <si>
    <t>2027-2028</t>
  </si>
  <si>
    <t>მუნიციპალური  ტრანსპორტის შეძენა</t>
  </si>
  <si>
    <t>მუნიციპალური ტრანსპორტის შეძენა მიზნად ისახავს ახალი მარშრუტების ათისებას, მოსახლეობის ყველა ჯგუფისათვის, მათ შორის შშმ, ხანდაზმულები, მოწყვლადი პირები, უსაფრთხო და ხელმისაწვდომი გადაადგილების უზრუნველყოფას, სატრანსპორტო მომსახურების გაუმჯობესებას და ტერიტორიის სრულად დაფარვას.</t>
  </si>
  <si>
    <t>ანგარიში</t>
  </si>
  <si>
    <t>რეგიონალური განვითარების სამინისტრო</t>
  </si>
  <si>
    <t>2026-2028</t>
  </si>
  <si>
    <t>შეძენილი სატრანსპორტო საშუალების რაოდენობა-2 ავტობუსი და 1 მიკროავტობუსი</t>
  </si>
  <si>
    <t>ტურისტული მარშრუტების დიგიტალიზაცია და ინტერაქტიული ელექტრონული რუკის შექმნა</t>
  </si>
  <si>
    <t>მუნიციპალიტეტის ტურისტული ლოკაციების, ობიექტებისა და სერვისების ციფრულ ფორმატში გადაყვანა და ერთიანი ინტერაქტიული პლატფორმის შემუშავება ხელმისაწვდომობის გაზრდის მიზნით</t>
  </si>
  <si>
    <t>ფუნქციონირებადი ინტერაქტიული რუკა და მასში ინტეგრირებული ტურისტული მარშრუტების რაოდენობა</t>
  </si>
  <si>
    <t>ციფრული პლატფორმის ბმული</t>
  </si>
  <si>
    <t>ტურისტული ობიექტების საინფორმაციო-ნავიგაციური სისტემით აღჭურვა</t>
  </si>
  <si>
    <t>დამონტაჟებული საინფორმაციო დაფების/აბრების რაოდენობა, რომლებზეც ინტეგრირებულია ფუნქციური QR კოდები.</t>
  </si>
  <si>
    <t>QR კოდების სკანირების რაოდენობა</t>
  </si>
  <si>
    <t>ქ. თეთრიწყაროში და სოფ. ასურეთში ტურისტული საინფორმაციო ცენტრების შექმნა და აღჭურვა</t>
  </si>
  <si>
    <t>შექმნილი ცენტრები, ინფორმირებული ვიზიტორები</t>
  </si>
  <si>
    <t>ანგარიში, ვებ გვერდი, სოციალური ქსელი</t>
  </si>
  <si>
    <t>თეთთიწყაროს მუნიციპალიტეტის მერია</t>
  </si>
  <si>
    <t>ინფორმირებული ვიზიტორები</t>
  </si>
  <si>
    <t>მუნიციპალიტეტის საინვესტიციო პოტენციალის კვლევა და თემატური კატალოგების შემუშავება.</t>
  </si>
  <si>
    <t>მუნიციპალიტეტში არსებული ბუნებრივი, ეკონომიკური და ტურისტული რესურსების იდენტიფიცირება; საინვესტიციო წინადადებების მომზადება და მათი ვიზუალიზაცია თემატური კატალოგების სახით პოტენციური ინვესტორების ინფორმირების მიზნით.</t>
  </si>
  <si>
    <t>მომზადებული და გამოცემული თემატური საინვესტიციო კატალოგების რაოდენობა</t>
  </si>
  <si>
    <t>1. ბეჭდური ან ციფრული კატალოგის ეგზემპლარი,2.მუნიციპალიტეტის ვებ-გვერდზე განთავსებული ბმული.</t>
  </si>
  <si>
    <t>საინვესტიციო ფორუმის მომზადება და ჩატარება პოტენციური პარტნიორების მოსაზიდად.</t>
  </si>
  <si>
    <t>ადგილობრივი და საერთაშორისო ბიზნეს-სექტორის წარმომადგენლებისთვის მუნიციპალიტეტის საინვესტიციო პოტენციალის პრეზენტაცია;</t>
  </si>
  <si>
    <t>ჩატარებული საინვესტიციო ფორუმების რაოდენობა და მონაწილე პოტენციურ ინვესტორთა/ბიზნეს-სუბიექტების რიცხოვნობა.</t>
  </si>
  <si>
    <t>1. ღონისძიების ოქმი/ანგარიში; 2. მონაწილეთა სარეგისტრაციო სია; 3. ფოტო/ვიდეო მასალა; 4. გაფორმებული მემორანდუმები</t>
  </si>
  <si>
    <t>წლიური ანგარიში</t>
  </si>
  <si>
    <t>სახელოვნებო წრეების მოსწავლეთა რაოდენობის ზრდის მაჩვენებელი</t>
  </si>
  <si>
    <t>ააიპ "თეთრიწყაროს კულტურისა და სპორტის ცენტრი"</t>
  </si>
  <si>
    <t>RMG</t>
  </si>
  <si>
    <t>"პროფესიული განვითარების და განათლების ხელშეწყობის მუნიციპალური პროგრამის" გაძლიერება</t>
  </si>
  <si>
    <t>2020 წლიდან მუნიციპალიტეტში მოქმედი პროგრამის განვითარება დამატებით გამოვლენილ საჭიროებებთან შესაბამისობაში მოყვანით</t>
  </si>
  <si>
    <t>დაფინანსებულ მოქალაქეთა რაოდენობა</t>
  </si>
  <si>
    <t>დონორი და ადგილობრივი სათემო ორგანიზაციები</t>
  </si>
  <si>
    <t>05,03,01</t>
  </si>
  <si>
    <t>ადგილობრივი პროდუქციის პოპულარიზაცია და მეწარმეთა ხელშეწყობა</t>
  </si>
  <si>
    <t>ჩატარებული ღონისძიებები და მათში მონაწილე მეწარმეთა რაოდენობა</t>
  </si>
  <si>
    <t xml:space="preserve"> ეპიზოოტიის საწინააღმდეგო ღონისძიებების განხორციელება (ვაქცინაცია, იდენტიფიკაცია-რეგისტრაცია (აქტიური და პასიური ზედამხეველობის ფარგლებში სეროლოგიური კვლევები და პათოლოგიური მასალის გამოკვლევა)</t>
  </si>
  <si>
    <t>მეცხოველეობის განვითარების ხელშეწყობის, მიკვლევადობის, ეპიზოოტიური კეთილსაიმედოობის მიღწევა-შენარჩუნებისა და ცხოველთა ჯანმრთელობაზე კონტროლის განხორციელების მიზნით, სხვადახვა მანიპულაციების განხორციელება (ვაქცინაცია, იდენტიფიკაცია-რეგისტრაცია, გამოკვლევები)</t>
  </si>
  <si>
    <t>კეთილსაიმედო ეპიზოოტიური მდგომარეობის  შენარჩუნება გაუმჯობესება</t>
  </si>
  <si>
    <t>სურსათის ეროვნული სააგენტო</t>
  </si>
  <si>
    <t>სოფლის მეურნეობის სახელმწიფო ლაბორატორია, სამეცნიერო კვლევითი ცენტრი, FAO, WOAH, NCDC</t>
  </si>
  <si>
    <t>2026-2030</t>
  </si>
  <si>
    <t>ვეტერინარული სახელმწიფო კონტროლი</t>
  </si>
  <si>
    <t xml:space="preserve">ინსპექტირება, მომიტორინგი, ზედამხედველობა და ნიმუშის აღება </t>
  </si>
  <si>
    <t xml:space="preserve">დარღვევების შემცირება </t>
  </si>
  <si>
    <t>სურსათის უვნებლობის სახელმწიფო კონტროლი (ამოცანა 1.სასოფლო-სამეურნეო პროდუქციის წარმოების გაფართოების ხელშეწყობა</t>
  </si>
  <si>
    <t>გეგმური ინსპექტირება, გეგმური დოკუმენტური შემოწმება, გეგმური მონიტორინგის ფარგლებში ლაბორატორიული კვლევის მიზნით ნიმუშების აღება, HACCP-ის გეგმური აუდიტის ჩატარება. (გარდა გეგმური კონტროლისა ხორციელდება არაგეგმური სახელმწიფო კონტროლი ყველა არსებული მექანიზმის გამოყენებით, მათ შორის არაგეგმური ინსპექტირება, გადამოწმება, ზედამხედველობა).</t>
  </si>
  <si>
    <t xml:space="preserve">მავნე/შეუსაბამო სურსათის წარმოებისა და სამომხმარებლო ბაზარზე რეალიზაციის ფაქტების შემცირება/აღკვეთა. </t>
  </si>
  <si>
    <t xml:space="preserve">მცენარეთა დაცვა და ფიტოსანიტრული კეთილსაიმედოობის მიღწევა-შენარჩუნება    </t>
  </si>
  <si>
    <t xml:space="preserve">მავნე მწერების -ამერიკული თეთრი პეპლის, ტრანსმისიური დაავადებების გადამტანების (კოღო), ბზის ალურას    და  სხვა მავნებლების  წინააღმდეგ დამუშავებული ფართობის დამუშავება, პესტიციდების და აგროქიმიაკტების ლაბორატორიული კველვა, საკარანტინო და არასაკარანტინო მცენარეთა მავნე ორგანიზმების მონიტორინგი და ლაბორატორიული კვლევების ჩატარება  </t>
  </si>
  <si>
    <t>მცენარეთა მავნე ორგანიზმებისაგან სტრატეგიული სასოფლო-სამეურნეო კულტურების დაცვა და მოსავლის შენარჩუნება კლიმატური პირობების გათვალისწინებით. საკარანტინო მავნებლებისაგან თავისუფალი ზონების დადგენა, რაც ხელს შეუწყობს მცენარეული პროდუქციის ექსპორტს;  ვადაგასული და ფალსიფიცირებული პესტიციდებისა და აგროქიმიკატების რეალიზაციის ფაქტების აღკვეთა</t>
  </si>
  <si>
    <t xml:space="preserve">აზიური ფაროსანას საწინააღმდეგოდ  ფართობების დამუშავება  </t>
  </si>
  <si>
    <t xml:space="preserve">აზიური ფაროსანას საწინააღმდეგო ღონისძიებების განხორციელება </t>
  </si>
  <si>
    <t>სტრატეგიული სასოფლო-სამეურნეო კულტურების დაცვა და მოსავლის შენარჩუნება ადგილობრივ თვითმმართველობების ჩართვის გზით:სოფლად მცხოვრები მოსახლეობის ცნობიერების ამაღლება მავნებელთან ბრძოლოს ღონისძიებებში აქტიურად ჩართვის მიზნით; მავნებლის გავრცელების დადგენისა და ღონისძიებების დროულად გატარების მიზნით მუდმივი მონიტორინგი ქვეყნის მასშტაბით;</t>
  </si>
  <si>
    <t>ჰიდრომეტრიული პუნქტების მოწყობა</t>
  </si>
  <si>
    <t>პროექტი მიზნად ისახავს არხებში წყლის დონეების გაზომვის მიზნით, ჰიდრომეტრიული პუნქტების მოწყობას</t>
  </si>
  <si>
    <t>ტექნიკური მდგომარეობის გაუმჯობესება</t>
  </si>
  <si>
    <t>წლიურ ანგარიში</t>
  </si>
  <si>
    <t>შპს "საქართველოს მელიორაცია"</t>
  </si>
  <si>
    <t>საქართველოს გარემოს დაცვისა და სოფლის მეურნეობის სამინისტრო</t>
  </si>
  <si>
    <t>ჯანდარის არხის სათავე ნაგებობის  რეაბილიტაცია (2. ამოცანა: მიწის რესურსების ეფექტური და მდგრადი მართვა)</t>
  </si>
  <si>
    <t>პროექტი მიზნად ისახავს სათავე ნაგებობის აღდგენა-რეაბილიტაციაა</t>
  </si>
  <si>
    <t xml:space="preserve"> ალგეთის წყალსაცავის ჰიდროკვანძის ზედა და ქვედა ბიეფში, ახალი ელ. მექანიკური მართვის მოწყობილობების მოწყობის, საექსპლუატაციო და სამომსახურეო შენობების რეაბილიტაციის და სამომსახურეო ტერიტორიების გარე განათების მოწყობა  </t>
  </si>
  <si>
    <t>პროექტი მიზნად ისახავს   სარწყავი სისტემის წყალუზრუნველყოფას .  აწვდის წყალს სოფლებს: ჯორჯიაშვილს, ასურეთს, ბორბალოს, კოდას, ახალ მარაბდას, ძველ მარაბდას და სხვა. წყალსაცავში წყლის შესაძლო მაქსიმალური მოცულობის დაგროვება  და ავარიის საწინააღმდეგო პრევენციული (წინასწარი) და სალიკვიდაციო ღონისძიებები</t>
  </si>
  <si>
    <t>2027 -2029</t>
  </si>
  <si>
    <t>ტბისი-კუმისის სარწყავი სისტემის ალგეთის დიუკერის მილსადენის მარცხენა ძაფის პკ0+00-დან პკ25+00-მდე, პკ36+50-დან პკ47+00-მდე და პკ49+18-დან პკ60+12-მდე ავარიული მონაკვეთების აღდგენა-რეაბილიტაცია“</t>
  </si>
  <si>
    <t xml:space="preserve">პროექტი მიზნად ისახავს ალგეთის დიუკერის მილსადენის მარცხენა ძაფის ავარიული მონაკვეთების რეაბილიტაციას.
</t>
  </si>
  <si>
    <t>სარწყავი მიწების წყლით უზრუნველყოფის გაუმჯობესება</t>
  </si>
  <si>
    <t>2026- 2028</t>
  </si>
  <si>
    <t>თეთრიწყაროს საიმიჯო და საინფორმაციო ბუკლეტების დაბეჭდვა და პოპულარიზაცია სამიზნე ჯგუფებში.</t>
  </si>
  <si>
    <t>მიღება-ჩაბარების აქტი</t>
  </si>
  <si>
    <t>თეთრიწყაროს მუნიციპალიტეტის უნიკალური კულტურული, ისტორიული და ბუნებრივი ღირსშესანიშნაობების შესახებ ინფორმაციის შემცველი მაღალი ხარისხის ბეჭდური მასალის (ბუკლეტების) მომზადება. მასალები მიზნად ისახავს რეგიონის ცნობადობის გაზრდას  ვიზიტორებსა და პოტენციურ ინვესტორებში.</t>
  </si>
  <si>
    <t>დაბეჭდილი ბუკლეტების რაოდენობა</t>
  </si>
  <si>
    <t>ტურიზმის  საინფორმაციო ცენტრის შექმნა</t>
  </si>
  <si>
    <t>ტურისტული  ობიექტის შესახებ  ინფორმაციის (ისტორია, რუკა, აუდიო-გიდი) მომზადება, რომელიც დატანილი იქნება საინფორმაციო დაფებზე არსებულ  QR კოდებში.</t>
  </si>
  <si>
    <t xml:space="preserve">ტურისტული დანიშნულების  ადგილებში საინფორმაციო დაფების დამზადება და განთავსება </t>
  </si>
  <si>
    <t>ტურისტულად საინტერესო 20 ლოკაციაზე სინფორმაციო დაფების განთავსება (რკინის კონსტრუქცია, დამზადება და მონტაჟი)</t>
  </si>
  <si>
    <t>მეწარმეებისთვის სარეკლამო მასალის მომზადება</t>
  </si>
  <si>
    <t>ააიპ "თეთრიწყაროს კულტურისა და სპორტის ცენტრი"-ს ფუნქციონირების მხარდაჭერა</t>
  </si>
  <si>
    <t>მუნიციპალიტეტში არსებული ჰობი განათლების (კულტურისა და სპორტის ცენტრის) დაფინანსების ზრდა და ხარისხის ამაღლების ხელშეწყობა პედაგოგთა კვალიფიკაციის ამაღლების გზით, ასევე ახალი კვალიფიციური კადრების მოძიების გზით</t>
  </si>
  <si>
    <t>2026-2037</t>
  </si>
  <si>
    <t xml:space="preserve">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</si>
  <si>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 xml:space="preserve">სსიპ ზურაბ ჟვანიას სახელობის სახელმწიფო ადმინისტრირების სკოლის „სახელმწიფო ენის სწავლებისა და ინტეგრაციის პროგრამის" ფარგლებში, 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</si>
  <si>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პროგრამით გადამზადებული ეროვნული უმცირესობის წარმომადგენელთა რაოდენობა (წელიწადში არანაკლებ 50 პირი)</t>
  </si>
  <si>
    <t>სსიპ ზურაბ ჟვანიას სახელობის სახელმწიფო ადმინისტრირების სკოლის ანგარიში</t>
  </si>
  <si>
    <t>სსიპ ზურაბ ჟვანიას სახელობის სახელმწიფო ადმინისტრირების სკოლა</t>
  </si>
  <si>
    <t>სახელმწიფო ბიუჯეტი</t>
  </si>
  <si>
    <t>სახელმწიფო ენის პოპულარიზების მიზნით მუნიციპალიტეტის მასშტაბით სხვადასხვა ღონისძიების დაგეგმვა-განხორციელება</t>
  </si>
  <si>
    <t>სსიპ ზურაბ ჟვანიას სახელობის სახელმწიფო ადმინისტრირების სკოლის მიერ მუნიციპალიტეტში ჩატარდება ღია კარის დღეები/საინფორმაციო შეხვედრები.</t>
  </si>
  <si>
    <t>ჩატარებული ღია კარის დღეების/საინფორმაციო შეხვედრების რაოდენობა (წელიწადში არანაკლებ 1 შეხვედრა)</t>
  </si>
  <si>
    <t>ააიპ თეთრიწყაროს კულტურისა და სპორტის ცენტრი</t>
  </si>
  <si>
    <t>მუნიციპალიტეტის მერია</t>
  </si>
  <si>
    <t>სსიპ - ცხრა ძმა ხერხეულიძის სახელობის თეთრიწყაროს მუნიციპალიტეტის სოფელ მარაბდის საჯარო სკოლაში, ინტეგრირებული პროფესიული საგანმანათლებლო პროგრამის დანერგვის მიზნით, მცირე სარებილიტაციო სამუშაოების განხორციელება და აღჭურვა</t>
  </si>
  <si>
    <t xml:space="preserve">პროფესიულ განათლებაზე ხელმისაწვდომობის გაზრდის მიზნით, საჯარო სკოლებში პროფესიული განათლების განვითარების ხელშეწყობა, მათ შორის ინტეგრირებული პროფესიული საგანმანათლებლო პროგრამების მასშტაბის ზრდა და დანერგვის ხელშეწყობა. </t>
  </si>
  <si>
    <t>საჯარო ზოგადსაგანმანათლებლო დაწესებულებაში დანერგილია ინტეგრირებული პროფესიული საგანმანათლებლო პროგრამა, რეაბილიტირებულია და აღჭურვილია პროგრამის შესაბამისი სივრცე</t>
  </si>
  <si>
    <t>ავტორიზაციის საბჭოს გადაწყვეტილება</t>
  </si>
  <si>
    <t>საქართველოს განათლების, მეცნიერებისა და ახალგაზრდობის სამინისტრო</t>
  </si>
  <si>
    <t>საქართველოს განათლების, მეცნიერებისა და ახალგბაზრდობის სამინისტრო</t>
  </si>
  <si>
    <t>სოფელ კოდის საჯარო სკოლის ცენტრალური გათბობის სისტემის, საპირფარეშოების და სახურავის მოწყობა-რეაბილიტირება</t>
  </si>
  <si>
    <t>აქტივობა ითვალისწინებს სამუშაოების შესყიდვასა და განხორციელებას</t>
  </si>
  <si>
    <t>სოფელ კოდის საჯარო სკოლის შენობაში სრულად გამართული ცენტრალური გათბობის სისტემა, რეაბილიტირებული სახურავი და სველი წრტილები</t>
  </si>
  <si>
    <t>2026-2027</t>
  </si>
  <si>
    <t>სოფელ სამღერეთის საჯარო სკოლის სპორტული დარბაზის სახურავის და იატაკის რეაბილიტაცია</t>
  </si>
  <si>
    <t>აქტივობა მოიცავს სამუშაოების შესყიდვასა და განხორციელებას</t>
  </si>
  <si>
    <t>რეაბილიტირებული სპორტული დარბაზი</t>
  </si>
  <si>
    <t>დაბა მანგლისის საჯარო სკოლის სახურავის და ცენტრალური გათბობის სისტემის მოწყობა</t>
  </si>
  <si>
    <t>რეაბილიტირებული სახურავი და ცენტრალური გათბობის სიცტემა</t>
  </si>
  <si>
    <t>სოფელ დიდი თონეთის საჯარო სკოლის ცენტრალური გათბობის სისტემის მოწყობა</t>
  </si>
  <si>
    <t>სოფელ დიდი თონეთის საჯარო სკოლაში მოწყობილი ცენტრალური გათბობის სისტემა</t>
  </si>
  <si>
    <t>სოფელ დიდგორის საჯარო სკოლის სპორტული დარბაზის რეაბილიტაცია</t>
  </si>
  <si>
    <t>სოფელ დიდგორის საჯარო სკოლაში რეაბილიტირებული სპორტული დარბაზი</t>
  </si>
  <si>
    <t>სოფელ ასურეთში 125 ბავშვზე გათვლილი საბავშვო ბაღის მშენებლობა</t>
  </si>
  <si>
    <t>პროექტი ითვალისწინებს სოფელ ასურეთში თანამედროვე სტანდარტების შესაბამისი საბავშვო ბაღის მშენებლობას. აქტივობის მიზანია სკოლამდელი ასაკის ბავშვებისთვის უსაფრთხო, ეკოლოგიურად სუფთა და განმავითარებელი სააღმზრდელო გარემოს შექმნა, რაც ხელს შეუწყობს მათ სასკოლო მზაობას</t>
  </si>
  <si>
    <t>აშენებულიდა აღჭურვილი ბაღის შენობა;ბაღში ჩარიცხული და მოსარგებლე აღსაზრდელების რაოდენობა; მუნციპალიტეტში სკოლამდელი განათლების ხელმისაწვდომობის ზრდის მაჩვენებელი</t>
  </si>
  <si>
    <t>საქართველოს ინფრასტრუქტურის სამინისტრო</t>
  </si>
  <si>
    <t>2026-2029</t>
  </si>
  <si>
    <t>საქართველოს მუნიციპალური განვითარების ფონდი</t>
  </si>
  <si>
    <t>საბავშვო ბაღის მშენებლობა სოფ. ბორბალოში</t>
  </si>
  <si>
    <t>პროექტი ითვალისწინებს სოფელ ბორბალოში თანამედროვე სტანდარტების შესაბამისი საბავშვო ბაღისმშენებლობას. აქტივობის მიზანია სკოლამდელი ასაკის ბავშვებისთვის უსაფრთხო, ეკოლოგიურად სუფთა და განმავითარებელი სააღმზრდელო გარემოს შექმნა, რაც ხელს შეუწყობს მათ სასკოლო მზაობას</t>
  </si>
  <si>
    <t xml:space="preserve">ამოცანა 2.7 სპორტული ინფრასტრუქტურის განვითარება </t>
  </si>
  <si>
    <t>სპორტული ინფრასტრუქტურით უზრუნველყოფილი დასახლებების პროცენტული მაჩვენებელი</t>
  </si>
  <si>
    <t xml:space="preserve">სპორტული დარბაზი სოფელ დიდ ირაგაში </t>
  </si>
  <si>
    <t>არსებული შენობის რეაბილიტაცია  და თანამედროვე სტანდარტების შესაბამისი სპორტული დარბაზის მოწყობა, ასევე აღჭურვა შესაბამისი ინვენტარით</t>
  </si>
  <si>
    <t xml:space="preserve">რეაბილიტირებული სპორტული დარბაზი სოფელ დიდ ირაგაში (150 კვ.მ.) </t>
  </si>
  <si>
    <t xml:space="preserve">ქართული ჭიდაობის მოედანი სოფელ მუხათში </t>
  </si>
  <si>
    <t>ახლი თანამეროვე სტანდარტების შესაბამისი ქართული ჭიდაობის მოედნის მოწყობა, რომელიც უმასპინძლებს როგორც ადგილობრივ ისე ფართომასშტაბიან სპორტულ შეეკრებებს</t>
  </si>
  <si>
    <t>მოწყობილი ქართული ჭიდაობის მოედანი (150 კვ.მ.) ჩატარებული ტურნირების და მასში მონაწილეთა რაოდენობა, ქართული ჭიდაობით დაინტერესების მაჩვენებელი ახალგაზრდებში</t>
  </si>
  <si>
    <t>სოფელ ქოსალარში კომბინირებული ხელოვნურსაფარიანი სპორტული მოედნის მოწყობა</t>
  </si>
  <si>
    <t>სამუშაოების შესყიდვა და განხორციელება</t>
  </si>
  <si>
    <t xml:space="preserve">ამოცანა 2.8 კულტურის ინფრასტრუქტურის განვითარება </t>
  </si>
  <si>
    <t>თეთრიწყაროს მუნიციპალიტში, მანგლისის სიონის (ღვისმშობლის ტაძარი) გუმბათიანი ეკლესია</t>
  </si>
  <si>
    <t>გადაუდებელი სარეაბილიტაციო სამუშაოები, შმედგომში სრული რეაბილიტაცია</t>
  </si>
  <si>
    <t xml:space="preserve">სსიპ საქართველოს კულტურული მემკვიდრეობსი დაცვის ეროვნული სააგენტო </t>
  </si>
  <si>
    <t xml:space="preserve"> ქართულ-გერმანული კულტურის სახლის განვითარების ხელშეწყობა სოფ. ასურეთში</t>
  </si>
  <si>
    <t>აქტივობა მიზნად ისახავს სოფელ ასურეთში არსებული კულტურული მემკვიდრეობის პოპულარიზაციას, ქართულ-გერმანული კულტურის სახლის ფუნქციონირების მხარდაჭერასა და გაძლიერებას, რეაბილიტაციის და აღჭურვის გზით. პროექტი ხელს შეუწყობს ადგილობრივი ტურისტული პოტენციალის ზრდას, ისტორიული მეხსიერების შენარჩუნებას და ორ ქვეყანას შორის კულტურული კავშირების გაღრმავებას.</t>
  </si>
  <si>
    <t>შექმნილი კულტურის სახლი, კულტურის სახლის ბაზაზე შექმნილი სერვისები; ცნობადობის ზრდა და კულტურული დიპლომატიის გაძლიერება</t>
  </si>
  <si>
    <t>ანგარიში, ვებ გვერდი, სოციალური მედია</t>
  </si>
  <si>
    <t>ამოცანა 2.9 ჯანდაცვის მომსახურებაზე ხელმისაწვდომობა</t>
  </si>
  <si>
    <t>ჯანდაცვის პერსონალის რიცხოვნობა (ექტიმები, საექთნო პერსონალი) მოსახლეობის 1000 კაცზე</t>
  </si>
  <si>
    <t>ამბულატორიის მშენებლობა დაბა მანგლისში</t>
  </si>
  <si>
    <t>აქტივობა ითვალისწინებს დაბა მანგლისში თანამედროვე სტანდარტების შესაბამისი პირველადი ჯანდაცვის ცენტრის (ამბულატორიის) მშენებლობასა და აღჭურვას. პროექტის მიზანია ადგილობრივი მოსახლეობისთვის ხარისხიანი, დროული და ხელმისაწვდომი პირველადი სამედიცინო მომსახურების მიწოდება ადგილზე</t>
  </si>
  <si>
    <t>პირველადი ჯანდაცვის მომსახურებაზე ხელმისაწვდომობის ზრდა, დროული დიაგნოსტირების ზრდა, კმაყოფილი და ჯანმრთელი მოსახლეობის რაოდენობა, მოსახლეობაში ცნობიერების დონის ამაღლება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</si>
  <si>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</si>
  <si>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ამბულატორიის მშენებლობა სოფ. ასურეთში</t>
  </si>
  <si>
    <t>აქტივობა ითვალისწინებს სოფელ ასურეთში თანამედროვე სტანდარტების შესაბამისი პირველადი ჯანდაცვის ცენტრის (ამბულატორიის) მშენებლობასა და აღჭურვას. პროექტის მიზანია ადგილობრივი მოსახლეობისთვის ხარისხიანი, დროული და ხელმისაწვდომი პირველადი სამედიცინო მომსახურების მიწოდება ადგილზე</t>
  </si>
  <si>
    <t>ამბულატორიის მშენებლობა სოფ. ჩხიკვთაში</t>
  </si>
  <si>
    <t>აქტივობა ითვალისწინებს სოფელ ჩხიკვთაში თანამედროვე სტანდარტების შესაბამისი პირველადი ჯანდაცვის ცენტრის (ამბულატორიის) მშენებლობასა და აღჭურვას. პროექტის მიზანია ადგილობრივი მოსახლეობისთვის ხარისხიანი, დროული და ხელმისაწვდომი პირველადი სამედიცინო მომსახურების მიწოდება ადგილზე</t>
  </si>
  <si>
    <t>ამბულატორიის მშენებლობა სოფ. წინწყაროში</t>
  </si>
  <si>
    <t>აქტივობა ითვალისწინებს სოფელ წინწყაროში თანამედროვე სტანდარტების შესაბამისი პირველადი ჯანდაცვის ცენტრის (ამბულატორიის) მშენებლობასა და აღჭურვას. პროექტის მიზანია ადგილობრივი მოსახლეობისთვის ხარისხიანი, დროული და ხელმისაწვდომი პირველადი სამედიცინო მომსახურების მიწოდება ადგილზე</t>
  </si>
  <si>
    <t>ამბულატორიის მშენებლობა სოფ. ქოსალარში</t>
  </si>
  <si>
    <t>აქტივობა ითვალისწინებს სოფელ ქოსალარში თანამედროვე სტანდარტების შესაბამისი პირველადი ჯანდაცვის ცენტრის (ამბულატორიის) მშენებლობასა და აღჭურვას. პროექტის მიზანია ადგილობრივი მოსახლეობისთვის ხარისხიანი, დროული და ხელმისაწვდომი პირველადი სამედიცინო მომსახურების მიწოდება ადგილზე</t>
  </si>
  <si>
    <t>ამოცანა 2.10 სოციალური სერვისების გაფართოება</t>
  </si>
  <si>
    <t>ხელმისაწვდომი სერვისების სახეობების რაოდენობა</t>
  </si>
  <si>
    <t>ჯანდაცვის და სოციალური უზრუნველყოფის მუნიციპალიური პროგრამების გაძლიერება</t>
  </si>
  <si>
    <t>არსებული მუნიციპალური პროგრამის საჭიროებებისამებრ განვითარება და დანერგვა</t>
  </si>
  <si>
    <t>მოსარგებლეთა რაოდენობა, კმაყოფილი და ჯანმრთელი მოსახლეობის რაოდენობა</t>
  </si>
  <si>
    <t>ააიპ "თეთრიწყაროს  საზოგადოებრივი ჯანდაცვა და უსაფრთხო  გარემოს  უზრუნველყოფის  ცენტრი"-ს ფუნქციონირების მხარდაჭერა</t>
  </si>
  <si>
    <t>წითელი ჯვარი</t>
  </si>
  <si>
    <t>მრავალპროფილური სამედიცინო დაწესებულების შექმნა ქ. თეთრიწყაროში</t>
  </si>
  <si>
    <t>ქ. თეთრიწყაროში შექმნილია მრავალპროფილური სამედიცინო დაწესებილება, რომელიც დაკომპექტებულია პროფესიონალი კადრებითა და აღჭურვილია თანამედროვე მოთხოვნების შესაბამისი სამედიცინო ინვენტარით თუ ტექნიკური ბაზით</t>
  </si>
  <si>
    <t>მოსარგებლეთა რაოდენობა, ფატალური შემთხვევების რაოდენობის შემცირება, კმაყოფილი მოსახლეობის რაოდენობა, დაავადებათა პრევენციის ზრდა</t>
  </si>
  <si>
    <t>უფასო სასადილოს პროგრამის განვითარების ხელშეწყობა</t>
  </si>
  <si>
    <t xml:space="preserve">სასდილოს სივრცის რეაბილიტირება, კვების პროგრამის განვითარება, ბენეფიციართა სოციალიზაციის მხარდამჭერი ღონისძიებების ორგანიზება. თეთრიწყაროს  მუნიციპალიტეტში  მცხოვრები  სოციალურად  დაუცველთა  ოჯახების  ცხელი  სადილით და   ნატურალური საკვები პროდუქტებით უზრუნველყოფა. </t>
  </si>
  <si>
    <t xml:space="preserve">ინფრასტრუქტურულად გამართული გარემო,  პროგრამით მოსარგებლეთა კმაყოფილების მაჩვენებელი, </t>
  </si>
  <si>
    <t>სკოლამდელი განათლების პროგრამების განხორციელების ხელშეწყობა</t>
  </si>
  <si>
    <t>მუნიციპალიტეტში მოქმედი საბავშვო ბაღების ფინანსური მხარდჭერა, საბავშვო ბაღებში აღსაზრდელები უზრუნველყოფილი არიან სამჯერადი სრულფასოვანი კვებით</t>
  </si>
  <si>
    <t>ჯანმრთელობის მაჩვენებელი ბავშვებში</t>
  </si>
  <si>
    <t>სოფელ მუხათში კომბინირებული ხელოვნურსაფარიანი სპორტული მოედნის მოწყობა</t>
  </si>
  <si>
    <t>სამუშაოების განხორციელება</t>
  </si>
  <si>
    <t>მოწყობილი სპორტული მოედანი, სპორტში ჩართული მოსახლეობის გაზრდილი წილი</t>
  </si>
  <si>
    <t>ტყის ინვენტარიზაციის ღონისძიებები</t>
  </si>
  <si>
    <t>ტყის აღრიცხვის სამუშაოების განხორციელებისას, ადგილზე საველე პირობებში მოხდება მერქნიანი მცენარეების აღრიცხვა და მათი სახეობრივი და რაოდენობრივი მონაცემების დადგენა. სამუშაოების დასრულების შემდეგ შემუშავდება მომავალი 10 წლის კომპლექსური დოკუმენტი — ტყის მართვის გეგმა, რომელშიც იქნება წარმოდგენილი დაგეგმილი ღონისძიებები: ტყის გაშენება, სანიტარიული ჭრები და სხვა.</t>
  </si>
  <si>
    <t xml:space="preserve">განხორციელებული ტყის ინვენტარიზაცია  </t>
  </si>
  <si>
    <t>სსიპ ეროვნული სატყეო სააგენტოს ანგარიში</t>
  </si>
  <si>
    <t>სსიპ ეროვნული სატყეო სააგენტო</t>
  </si>
  <si>
    <t>2026-2033</t>
  </si>
  <si>
    <t>ტყის ბუნებრივი განახლების ხელშეწყობა</t>
  </si>
  <si>
    <t>ტყის აღდგენა-გაშენების ღონისძებების დაგეგმვა და განხორციელება</t>
  </si>
  <si>
    <t xml:space="preserve">განხორციელებული ტყის აღდგენა-გაშენების ღონისძიებები </t>
  </si>
  <si>
    <t>დაინტერესებული პირებისათვის გარემოსდაცვით და აგრარულ საკითხებზე ლექციების, ტრენინგებისა და საინფორმაციო შეხვედრების ჩატარება</t>
  </si>
  <si>
    <t>ჩატარდება გარემოსდაცვით და აგრარულ საკითხებზე ლექციები, ტრენინგები და საინფორმაციო შეხვედრები</t>
  </si>
  <si>
    <t xml:space="preserve">ჩატარებული შეხვედრები გარემოსდაცვითი და  აგრაგული განათლების მიმართულებით </t>
  </si>
  <si>
    <t xml:space="preserve">სსიპ გარემოსდაცვითი ინფორმაციისა და განათლების ცენტრის წლიური ანგარიში </t>
  </si>
  <si>
    <t>სსიპ გარემოსდაცვითი ინფორმაციისა და განათლების ცენტრი</t>
  </si>
  <si>
    <t>2027-2037</t>
  </si>
  <si>
    <t>ფერმერთა ცნობიერების ამაღლება და შესაძლებლობების გაძლიერება  აგრარული განათლების მიმართულებით</t>
  </si>
  <si>
    <t>ადგილობრივ ფერმერებს ჩაუტარდებათ მოთხოვნის შესაბამისად ტრენინგები სხვადასხვა აგრარულ თემაზე</t>
  </si>
  <si>
    <t>ჩატარებულია ტრენინგი</t>
  </si>
  <si>
    <t>სსიპ გარემოსდაცვითი ინფორმაციისა და განათლების ცენტრის წლიური ანგარიში</t>
  </si>
  <si>
    <t>2027-2030</t>
  </si>
  <si>
    <t>გამწვანების აქციების მოწყობა,  დეგრადირებული ტყეების აღდგენის ხელშეწყობა</t>
  </si>
  <si>
    <t>ახალი მწვანე სივრცეების რაოდენობა, განახლებული ტყეები</t>
  </si>
  <si>
    <t>გარემოს დაცვის და სოფლის მეურნეობის სამინისტრო</t>
  </si>
  <si>
    <t>სამშენებლო ნარჩენების მართვის მექანიზმის შექმნა</t>
  </si>
  <si>
    <t>მუნიციპალიტეტის ტერიტორიაზე გამოიყოს სამშენებლო ნარჩენების განთავსების ადგილები, შეიქმნას მომსახურების სერვისი</t>
  </si>
  <si>
    <t xml:space="preserve">მუნიციპალიტეტის ტერიტორიაზე არსებული სამშენებლო ნარჩენების განთავსების 3 ადგილი (თეთრიწყარო, დაბა მანგლისი, კოდა), შექმნილი შესაბამისი მომსახურება </t>
  </si>
  <si>
    <t>თეთრიწყაროს მუნიციპალიტეტის მერია; რეგიონული განვითარების სამინისტრო</t>
  </si>
  <si>
    <t>შპს "თეთრიწყაროს სერვის ჯგუფი"</t>
  </si>
  <si>
    <t>მოსახლეობის ცნობიერების ამაღლება გარემოს დაცვითი მიმართულებით.</t>
  </si>
  <si>
    <t>საინფორმაციო კამპანიის წარმოება, ტრენინგების ჩატარება/ორგანიზება, მოსახლეობისთვის მათ შორის მოსწავლე-ახალგაზრდებისთვის</t>
  </si>
  <si>
    <t>ჩატარებული ღონისძიებების და მათში მონაწილეთა რაოდენობა, მეტი პასუხისმგებლობიანი და გარემოსდაცვაზე ორიენტირებული მოქალაქე</t>
  </si>
  <si>
    <t>სტიქიური ნაგავსაყრელების დასუფთვება</t>
  </si>
  <si>
    <t>მინიმუმამდე შემცირებული სტიქიური ნაგავსაყრელების რაოდენობა</t>
  </si>
  <si>
    <t xml:space="preserve">ქ. თეთრიწყაროში, ორბელიანის ქუჩის (200 მ სიგრძის რკინაბეტონის გზა) ნაწილის, ფარნავაზის და ბაგრატიონის ქუჩებიდან მრავალბინიან საცხოვრებელ სახლებთან მისასვლელი გზების (265 მ) ეზოების სარეაბილიტაციო სამუშაოები </t>
  </si>
  <si>
    <t xml:space="preserve">გაუმჯობესდება ქუჩის  და მრავლბინიანი საცხოვრებელი სახლების მაცხოვრებლების პირობები </t>
  </si>
  <si>
    <t>ქ. თეთრიწყაროში რეაბილიტირებული  მრავალბინიან საცხოვრებელ სახლებთან მისასვლელი გზები და ეზოები (465 გრძ/მ)</t>
  </si>
  <si>
    <t>ქ. თეთრიწყაროში, აღმაშენებლის ქუჩის ნაწილის (წყაროს მიმდებარედ 150 მ) და კრწანისის ქუჩის მიმდებარედ არსებული ჩიხების (საერთო სიგრძის 375 მ) სარეაბილიტაციო სამუშაოები</t>
  </si>
  <si>
    <t>პროექტით გათვალისწინებულია ორი ფენა   ასფალტ/ბეტონის საფარის მოწყობა,, სანიაღვრე არხებით, რაც გააუმჯობესებს მაცხოვრებლების საყოფაცხოვრებო პირობებს.</t>
  </si>
  <si>
    <t>ქ. თეთრიწყაროში რეაბილიტირებული  ქუჩები (525 გრძ/მ)</t>
  </si>
  <si>
    <t>ქ. თეთრიწყაროში, თამარ მეფის ქ.N1 და N3 მრავალბინიან საცხოვრებელ სახლებთან მისასვლელი გზების (230 მ) და ეზოების სარეაბილიტაციო სამუშაოები</t>
  </si>
  <si>
    <t xml:space="preserve">თამარ მეფის N3-ში მისასვლელი 144 მ-ზე განხორციელდება რკ/ბეტონის  საფარის მოწყობა, ხოლო თამრ მეფის N1-ში მისასვლელ  86 მ-ზე - ორფენიანი ასფალტბეტონის საფარის მოწყობა </t>
  </si>
  <si>
    <t>ქ. თეთრიწყაროში, რეაბილიტირებული მრავალბინიან  საცხოვრებელ სახლებთან მისასვლელი გზები და ეზოები (230 გრძ/მ.</t>
  </si>
  <si>
    <t>ქ.თეთრიწყაროში ჭავჭავაძის ქუჩა N2-ში (ს/კN84.01.35.033) მდებარე მუნიციპალიტეტის საკუთრებაში არსებული შენობის მეორე სართულის, კიბის უჯრედის რეაბილიტაციისა და მიმდებარე ეზოს კეთილმოწყობა</t>
  </si>
  <si>
    <t>ოთახების, სველი წერტილების, კიბის უჯრედის და მიმდებარე ეზოს რეაბილიტაცია</t>
  </si>
  <si>
    <t>ქ. თეთრიწყაროში რეაბილიტირებული მუნიციპალიტეტის საკუთრებაში არსებული შენობის მეორე სართული, კიბის უჯრედი და კეთილმოწყობილი მიმდებარე ეზო  (595 კვ.მ.)</t>
  </si>
  <si>
    <t>ქ. თეთრიწყაროში, თამარ მეფის ქუჩა N35-ში  მდებარე, მუნიციპალიტეტის ადმინისტრაციული შენობის ეზოს ტერიტორიის კეთილმოწყობის და თამარ მეფის ქუჩა N33-ში მდებარე მხარეთმცოდნეობის მუზეუმის შენობის ფასადის, სარინელის რეაბილიტაციის, ეზოს ტერიტორიის კეთილმოწყობის, ლანდშაფტური დიზაინის და დენდროლოგიის სამუშაოები</t>
  </si>
  <si>
    <t>განხორციელდება თამარ მეფის ქუჩა N35-ში  მდებარე შენობის ეზოს კეთილმოწყობა, ხოლო თამარ მეფის ქუჩა N33-ში  მდებარე შენობის     ფასადის და სარინელის რეაბილიტაცია, ეზოს კეთილმოწყობა, ლანდშაფტური დიზაინის და დენდროლოგიის სამუშაოები.</t>
  </si>
  <si>
    <t>ქ. თეთრიწყაროში, კეთილმოწყობილი/რეაბილიტირებული  მუნიციპალიტეტის ადმინისტრაციული შენობის ეზოს ტერიტორია და მხარეთმცოდნეობის მუზეუმის შენობის ფასადი, სარინელი, ეზოს ტერიტორია   (1600 მ2)</t>
  </si>
  <si>
    <t>რეგ. ფონდი</t>
  </si>
  <si>
    <t>რეგ.ფონდი</t>
  </si>
  <si>
    <t>თეთრიწყაროს მუნიციპალიტეტის სოფელ პატარა თონეთში მისასვლელი 1700 მ გზის რეაბილიტაცია (პროექტის სრული ღირებულება 1171879,2) გარდამავალი 2026-2027 წწ.</t>
  </si>
  <si>
    <t xml:space="preserve">პროექტით გათვალისწინებულია  1700 მ. 5,5 მ  სიგანის და 180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t>
  </si>
  <si>
    <t>სოფელ პატარა თონეთში მისასვლელი რეაბილიტირებული  გზა (1.7 კმ.)</t>
  </si>
  <si>
    <t xml:space="preserve">თეთრიწყაროს მუნიციპალიტეტის მერია </t>
  </si>
  <si>
    <t>მუნიციპალიტეტის სოფელ ახალსოფელში 1,2  კმ. გზის რეაბილიტაცია</t>
  </si>
  <si>
    <t xml:space="preserve">პროექტით გათვალისწინებულია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t>
  </si>
  <si>
    <t>მუნიციპალიტეტის სოფელ ახალსოფელში რეაბილიტირებული 1,2  კმ. გზა</t>
  </si>
  <si>
    <t>მუნიციპალიტეტის სოფელ მარაბდაში   2,0   კმ. გზის რეაბილიტაცია</t>
  </si>
  <si>
    <t>პროექტით გათვალისწინებულია ორი ფენა   ასფალტ/ბეტონის საფარის მოწყობა სოფლის შიდა ქუჩაზე, სანიაღვრე არხებით, რაც გააუმჯობესებს სოფლის მაცხოვრებლების საყოფაცხოვრებო პირობებს.  რაც გააუმჯობესებს სოფლის მაცხოვრებლების საყოფაცხოვრებო პირობებს.</t>
  </si>
  <si>
    <t>მუნიციპალიტეტის სოფელ მარაბდაში  რეაბილიტირებული 2,0   კმ. გზა</t>
  </si>
  <si>
    <t>მუნიციპალიტეტის სოფელ დიდ თონეთში   1,1   კმ. გზის რეაბილიტაცია</t>
  </si>
  <si>
    <t>მუნიციპალიტეტის სოფელ მარაბდაში  რეაბილიტირებული 1,1   კმ. გზა</t>
  </si>
  <si>
    <t>თეთრიწყაროს მუნიციპალიტეტის სოფელ სამშვილდეში მე-5 ქუჩის 370 მ გზის სარეაბილიტაციო სამუშაოები</t>
  </si>
  <si>
    <t xml:space="preserve">პროექტით გათვალისწინებულია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 </t>
  </si>
  <si>
    <t>სოფელ სამშვილდეში  რეაბილიტირებული   მე-5 ქუჩა (370 გრძ/მ)</t>
  </si>
  <si>
    <t>მუნიციპალიტეტის სოფელ არდისუბანში 0,19  კმ. გზის რეაბილიტაცია</t>
  </si>
  <si>
    <t>პროექტით გათვალისწინებულია ორი ფენა   ასფალტ/ბეტონის საფარის მოწყობა სოფლის შიდა ქუჩაზე, სანიაღვრე არხებით, რაც გააუმჯობესებს სოფლის მაცხოვრებლების საყოფაცხოვრებო პირობებს.</t>
  </si>
  <si>
    <t>სოფელ არდისუბანში რეაბილიტირებული გზა   (0,19 კმ.)</t>
  </si>
  <si>
    <t>მუნიციპალიტეტის სოფელ ერტისში  1,0  კმ. გზის რეაბილიტაცია</t>
  </si>
  <si>
    <t xml:space="preserve">პროექტით გათვალისწინებულია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ზღუდარები,რაც გააუმჯობესებს სოფლის მაცხოვრებლების საყოფაცხოვრებო პირობებს. </t>
  </si>
  <si>
    <t>სოფელ ერტისში რეაბილიტირებული გზა  (1 კმ.)</t>
  </si>
  <si>
    <t>მუნიციპალიტეტის სოფელ დიდ დურნუკში 1,5    კმ. გზის რეაბილიტაცია</t>
  </si>
  <si>
    <t xml:space="preserve">პროექტით გათვალისწინებულია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  </t>
  </si>
  <si>
    <t>სოფელ დურნუკში რეაბილიტირებული გზა (1,5 კმ.)</t>
  </si>
  <si>
    <t>მუნიციპალიტეტის სოფელ კოდაში   1,5    კმ. გზის რეაბილიტაცია</t>
  </si>
  <si>
    <t>პროექტით გათვალისწინებულია ორი ფენა   ასფალტობეტონის საფარის მოწყობა სოფლის შიდა ქუჩაზე, სანიაღვრე არხებით, რაც გააუმჯობესებს სოფლის მაცხოვრებლების საყოფაცხოვრებო პირობებს.</t>
  </si>
  <si>
    <t>სოფელ კოდაში რეაბილიტირებული გზა  (1,5 კმ.)</t>
  </si>
  <si>
    <t>მუნიციპალიტეტის სოფელ ასურეთში 1,0  კმ. გზის რეაბილიტაცია</t>
  </si>
  <si>
    <t>სოფელ ასურეთში რეაბილიტირებული გზა  (1კმ.)</t>
  </si>
  <si>
    <t xml:space="preserve">სოფელ წინწყაროში 0,6 კმ. გზის რეაბილიტაცია </t>
  </si>
  <si>
    <t xml:space="preserve">პროექტით გათვალისწინებულია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 </t>
  </si>
  <si>
    <t>სოფელ წინწყაროში რეაბილიტირებული გზა  (0,6 კმ.)</t>
  </si>
  <si>
    <t>მუნიციპალიტეტის სოფელ მუხათში 1,1   კმ. გზის რეაბილიტაცია</t>
  </si>
  <si>
    <t>პროექტით გათვალისწინებულია ორი ფენა   ასფალტობეტონის საფარის მოწყობა სოფლის შიდა ქუჩაზე, სანიაღვრე არხებით, რაც გააუმჯობესებს სოფლის მაცხოვრებლების საყოფაცხოვრებო პირობებს, რაც გააუმჯობესებს სოფლის მაცხოვრებლების საყოფაცხოვრებო პირობებს.</t>
  </si>
  <si>
    <t>სოფელ მუხათში რეაბილიტირებული გზა  (1,1 კმ.)</t>
  </si>
  <si>
    <t>მუნიციპალიტეტის სოფელ მაწევანში მისასვლელი გზის (300გრძ/მ) მონაკვეთის სარეაბილიტაციო  სამუშაოები</t>
  </si>
  <si>
    <t>საჭიროა  ორი ფენა   ასფალტობეტონის გზის საფარის მოწყობა, სანიაღვრე არხებით,რაც გააუმჯობესებს სოფლის მაცხოვრებლების საყოფაცხოვრებო პირობებს, რაც გააუმჯობესებს სოფლის მაცხოვრებლების საყოფაცხოვრებო პირობებს.</t>
  </si>
  <si>
    <t>სოფელ მაწევანში  რეაბილიტირებული გზა (300 გრძ/მ)</t>
  </si>
  <si>
    <t xml:space="preserve">თეთრიწყაროს მუნიციპალიტეტის სოფელ დაღეთში ცენტრალური სავტომობილო გზიდან ამბულატორიამდე მისასვლელი გზის 450 მეტრიანი მონაკვეთის რეაბილიტაცია </t>
  </si>
  <si>
    <t xml:space="preserve">საჭიროა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  </t>
  </si>
  <si>
    <t>სოფელ დაღეთში ცენტრალური სავტომობილო გზიდან ამბულატორიამდე მისასვლელი  რეაბილიტირებული   გზა  (450 გრძ/მ )</t>
  </si>
  <si>
    <t xml:space="preserve"> სოფელ ჯიგრაშენში  0,55   კმ. გზის რეაბილიტაცია</t>
  </si>
  <si>
    <t>სოფელ ჯიგრაშენში რეაბილიტირებული გზა ( 0,55 კმ.)</t>
  </si>
  <si>
    <t xml:space="preserve"> სოფელ პატარა ირაგაში  1,0   კმ. გზის რეაბილიტაცია</t>
  </si>
  <si>
    <t>სოფელ პატარა ირაგაში რეაბილიტირებული გზა  (1 კმ.)</t>
  </si>
  <si>
    <t>მუნიციპალიტეტის სოფელ ფარცხისში  სასაფლაოსთან მისასვლელი  0,5   კმ. გზის რეაბილიტაცია</t>
  </si>
  <si>
    <t>პროექტით გათვალისწინებულია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t>
  </si>
  <si>
    <t>სოფელ ფარცხისში რეაბილიტირებული სასაფლაოსთან მისასვლელი გზა (0,5 კმ.)</t>
  </si>
  <si>
    <t>მუნიციპალიტეტის სოფელ პატარა თონეთში    1,6 კმ. გზის რეაბილიტაცია</t>
  </si>
  <si>
    <t xml:space="preserve">პროექტით გათვალისწინებულია   5,5 მ. სიგანის და 180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რაც გააუმჯობესებს სოფლის მაცხოვრებლების საყოფაცხოვრებო პირობებს.  </t>
  </si>
  <si>
    <t>სოფელ პატარა თონეთში რეაბილიტირებული გზა (1.6 კმ.)</t>
  </si>
  <si>
    <t>მუნიციპალიტეტის სოფელ ორბეთში   1,5   კმ. გზის რეაბილიტაცია</t>
  </si>
  <si>
    <t>სოფელ ორბეთში რეაბილიტირებული გზა (1,5 კმ.)</t>
  </si>
  <si>
    <t>მუნიციპალიტეტის სოფელ წყლულეთში   0,38   კმ. გზის რეაბილიტაცია</t>
  </si>
  <si>
    <t xml:space="preserve">პროექტით გათვალისწინებულია   კმ. 5,5 მ. სიგანის და 160 მმ სისქის რკ/ბეტონის   გზის საფარის მოწყობა, საჭიროების შემთხვევაში მოეწყობა ანაკრები ბეტონის სანიაღვრეები და გზის ზღუდარები  </t>
  </si>
  <si>
    <t>სოფელ წყლულეთში რეაბილიტირებული გზა (0,38 კმ.)</t>
  </si>
  <si>
    <t>მუნიციპალიტეტის სოფელ ტბისში   0,5   კმ. გზის რეაბილიტაცია</t>
  </si>
  <si>
    <t>პროექტით გათვალისწინებულია ორი ფენა   ასფალტ/ბეტონის საფარის მოწყობა სოფლის შიდა ქუჩაზე, სანიაღვრე არხებით</t>
  </si>
  <si>
    <t>სოფელ ტბისში რეაბილიტირებული გზა (0,5 კმ.)</t>
  </si>
  <si>
    <t>თეთრიწყაროს მუნიციპალიტეტის შეხვეტილის ადმინისტრაციულ ერთეულში "მანგლისი-არხოტი"-ს ადგილობრივი მნიშვნელობის საავტომობილო გზაზე  2  ხიდის რეაბილიტაცია</t>
  </si>
  <si>
    <t xml:space="preserve">ხიდები ერთმალიანია, თითოეული ხიდის  მალის სიგრძე 14 მ. ხიდის გაბარიტი 6 მ. </t>
  </si>
  <si>
    <t xml:space="preserve"> შეხვეტილის ადმინისტრაციულ ერთეულში "მანგლისი-არხოტი"-ს ადგილობრივი მნიშვნელობის საავტომობილო გზაზე  რეაბილიტირებული 2 ხიდი (28 გრძ/მ)</t>
  </si>
  <si>
    <t xml:space="preserve">თეთრიწყაროს მუნიციპალიტეტის სოფ. ჯვარასთან მისასვლელი გზის  (L=100მ) პკ 1-ზე არსებული სახიდე გადასასვლელის (ხიდის სიგრძე L=8,0 მ) რეაბილიტაცია </t>
  </si>
  <si>
    <t xml:space="preserve">ხიდი ერთმალიანია, მალის სიგრძე 12,5 მ. ხიდის გაბარიტი 5,5  მ. </t>
  </si>
  <si>
    <t xml:space="preserve"> სოფ. ჯვარასთან მისასვლელი გზის   პკ 1-ზე რეაბილიტირებული სახიდე გადასასვლელი (12,5 გრძ/მ)</t>
  </si>
  <si>
    <t>თეთრიწყაროს მუნიციპალიტეტის სოფელ ალექსეევკაში სასმელი წყლის სისტემის მოწყობა</t>
  </si>
  <si>
    <t>სასმელი წყლის სისტემის მოწყობა მნიშვნელოვნად გააუმჯობესებს სოფლის მცხოვრებთა წყალმომარაგებას</t>
  </si>
  <si>
    <t>სოფელ ალექსეევკაში მოწყობილი სასმელი წყლის სისტემა (4,88 კმ.)</t>
  </si>
  <si>
    <t xml:space="preserve">ქ. თეთრიწყაროში, თამარ მეფის ქუჩაზე მდებარე  ე.წ. ,, ციყვების პარკის'' რეაბილიტაცია </t>
  </si>
  <si>
    <t xml:space="preserve">მოეწყობა გასართობი ატრაქციონების სივრცე,
ფეხით მოსიარულეთა ბილიკები, ფანჩატურები, კაფე-სანაყინე, შადრევანი, სასმელი წყლის სოკოები, ბავშვთა სათამაშო სივრცეები, გარე განათება, ვიდეო სამეთვალყურეო სისტემა, ახალი დასასვენებელი სკამები და სანაგვე ურნები. რეაბილიტაცია ჩაუტარდება არსებულ  ღობეებს, საფეხბურთო მოედანს, ფრენბურთის მოედანს, მეორე მსოფლიო ომში დაღუპულთა  მემორიალს და ძველი ამფითიატრის ნაცვლად მოეყობა ახალი ამფითეატრი.
</t>
  </si>
  <si>
    <t>ქ. თეთრიწყაროში რეაბილიტირებული ე.წ. ,,ციყვების პარკი" (20800 კვ.მ.)</t>
  </si>
  <si>
    <t xml:space="preserve">მუნიციპალიტეტის მერია </t>
  </si>
  <si>
    <t xml:space="preserve">სოფელ ასურეთში სკვერის რეაბილიტაცია </t>
  </si>
  <si>
    <t>განახლდება 
ფეხით მოსიარულეთა ბილიკები, ფანჩატურები, ბავშვთა სათამაშო სივრცეები, გარე განათება, ახალი დასასვენებელი სკამები და სანაგვე ურნები.</t>
  </si>
  <si>
    <t>სოფელ ასურეთში მოწყობილი სკვერი (5000 მ2)</t>
  </si>
  <si>
    <t>ტექნიკური უზრუნველყოფა</t>
  </si>
  <si>
    <t>თანამედროვე კამერების, დრონის, განათების, მიკროფონების და მონტაჟის ლიცენზირებული პროგრამების (ფოტოშოპი, პრემიერი) შეძენა, ფუნქცია-მოვალეობების სრულყოფილი განხორციელების მიზნით</t>
  </si>
  <si>
    <t>მუნიციპალიტეტის შესახებ შექმნილი და გამოქვეყნებული მაღალი ხარისხის ვიდეო და ფოტო მასალა. მედიასაშუალებებში მუნიციპალიტეტის შესახებ სიუჟეტების რაოდენობის ზრდა, სოციალური ქსელების დაფარვისა და აუდიტორიის, გამომწერების ზრდა (მომწონება, გაზიარება, კომენტარები) ეს ყოველივე გამოიწვევს მოსახლეობის ინფორმირებულობის ზრდას</t>
  </si>
  <si>
    <t>ვებ გვერდი</t>
  </si>
  <si>
    <t>ფესტივალების და თემატური ღონისძიებებისჩატარების  ორგანიზება/ხელშეწყობა.</t>
  </si>
  <si>
    <t>ჩატარდება თეატრალიზირებული წარმოდგენები, რომელიც  შეუწყობს ხელს ისტორიის გაცოცხლებას, რის შედეგადაც გაიზრდება საზოგადოების დაინტერესება, კულტურული მემკვიდრეობის პოპულარიზაცია და ცნობადობის გაზრდა.</t>
  </si>
  <si>
    <t>მუნიციპალიტეტის ისტორიულ ადგილებში ჩატარებული თეატრალიზებული წარმოდგენებისა და მონაწილეთა რაოდენობა.</t>
  </si>
  <si>
    <t>1.მონაწილეთა სარეგისტრაციო სიები/სტატისტიკა;
2. ფოტო-ვიდეო მასალა და მედია-გაშუქების ბმულები.</t>
  </si>
  <si>
    <t>თრთრიწყაროს მუნიციპალიტეტის მერია</t>
  </si>
  <si>
    <t>თეატრალიზებული ვიდეო-რგოლებისა და სიუჟეტების მომზადება</t>
  </si>
  <si>
    <t>მუნიციპალიტეტის ტერიტორიაზე განხორციელებული ისტორიული ფაქტების შესახებ თეატრალიზებული ვიდეო-რგოლებისა და სიუჟეტების მომზადება/რეკლამა</t>
  </si>
  <si>
    <t xml:space="preserve">მომზადებული ვიდეო რგოლებისა და სიუჟეტების რაოდენობა. </t>
  </si>
  <si>
    <t xml:space="preserve">მომზადებული ვიდეო-რგოლების/სიუჟეტების ბმულები;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</si>
</sst>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0.0"/>
    <numFmt numFmtId="166" formatCode="#\ ###\ ##0"/>
    <numFmt numFmtId="167" formatCode="&quot; &quot;* #,##0&quot; &quot;;&quot; &quot;* &quot;(&quot;#,##0&quot;)&quot;;&quot; &quot;* &quot;-&quot;#&quot; &quot;;&quot; &quot;@&quot; &quot;"/>
    <numFmt numFmtId="168" formatCode="_(* #,##0.0_);_(* \(#,##0.0\);_(* &quot;-&quot;??_);_(@_)"/>
  </numFmts>
  <fonts count="66">
    <font>
      <sz val="11"/>
      <name val="Sylfaen"/>
      <scheme val="minor"/>
    </font>
    <font>
      <sz val="11"/>
      <color theme="1"/>
      <name val="Sylfaen"/>
      <family val="2"/>
      <scheme val="minor"/>
    </font>
    <font>
      <sz val="20"/>
      <name val="Merriweather"/>
    </font>
    <font>
      <sz val="28"/>
      <name val="Merriweather"/>
    </font>
    <font>
      <b/>
      <sz val="26"/>
      <name val="Merriweather"/>
    </font>
    <font>
      <b/>
      <sz val="20"/>
      <name val="Merriweather"/>
    </font>
    <font>
      <sz val="11"/>
      <name val="Calibri"/>
      <family val="2"/>
    </font>
    <font>
      <sz val="20"/>
      <name val="Merriweather"/>
    </font>
    <font>
      <b/>
      <sz val="28"/>
      <name val="Merriweather"/>
    </font>
    <font>
      <sz val="28"/>
      <color rgb="FFFF0000"/>
      <name val="Merriweather"/>
    </font>
    <font>
      <b/>
      <sz val="26"/>
      <color rgb="FFFF0000"/>
      <name val="Merriweather"/>
    </font>
    <font>
      <sz val="20"/>
      <color rgb="FFFF0000"/>
      <name val="Merriweather"/>
    </font>
    <font>
      <b/>
      <sz val="20"/>
      <color rgb="FFFF0000"/>
      <name val="Merriweather"/>
    </font>
    <font>
      <sz val="11"/>
      <name val="Merriweather"/>
    </font>
    <font>
      <b/>
      <sz val="10"/>
      <name val="Merriweather"/>
    </font>
    <font>
      <b/>
      <sz val="11"/>
      <name val="Merriweather"/>
    </font>
    <font>
      <sz val="12"/>
      <name val="Merriweather"/>
    </font>
    <font>
      <sz val="10"/>
      <name val="Merriweather"/>
    </font>
    <font>
      <b/>
      <sz val="12"/>
      <name val="Merriweather"/>
    </font>
    <font>
      <sz val="10"/>
      <name val="Merriweather"/>
    </font>
    <font>
      <sz val="10"/>
      <color rgb="FFFF0000"/>
      <name val="Merriweather"/>
    </font>
    <font>
      <sz val="12"/>
      <name val="Calibri"/>
      <family val="2"/>
    </font>
    <font>
      <sz val="12"/>
      <name val="Sylfaen"/>
      <family val="1"/>
      <scheme val="minor"/>
    </font>
    <font>
      <sz val="12"/>
      <color rgb="FFFF0000"/>
      <name val="Merriweather"/>
    </font>
    <font>
      <sz val="12"/>
      <color rgb="FF000000"/>
      <name val="Merriweather"/>
    </font>
    <font>
      <sz val="16"/>
      <color rgb="FF2F5496"/>
      <name val="Calibri"/>
      <family val="2"/>
    </font>
    <font>
      <sz val="16"/>
      <color rgb="FF2F5496"/>
      <name val="Sylfaen"/>
      <family val="1"/>
    </font>
    <font>
      <b/>
      <sz val="9"/>
      <color rgb="FF000000"/>
      <name val="Sylfaen"/>
      <family val="1"/>
    </font>
    <font>
      <sz val="9"/>
      <color rgb="FF000000"/>
      <name val="Sylfaen"/>
      <family val="1"/>
    </font>
    <font>
      <sz val="9"/>
      <name val="Sylfaen"/>
      <family val="1"/>
    </font>
    <font>
      <sz val="9"/>
      <color theme="1"/>
      <name val="Sylfaen"/>
      <family val="1"/>
    </font>
    <font>
      <b/>
      <sz val="9"/>
      <color theme="1"/>
      <name val="Sylfaen"/>
      <family val="1"/>
    </font>
    <font>
      <sz val="10"/>
      <color indexed="8"/>
      <name val="Arial"/>
      <family val="2"/>
    </font>
    <font>
      <sz val="9"/>
      <color indexed="8"/>
      <name val="Sylfaen"/>
      <family val="1"/>
    </font>
    <font>
      <b/>
      <sz val="9"/>
      <name val="Sylfaen"/>
      <family val="1"/>
    </font>
    <font>
      <b/>
      <sz val="9"/>
      <color rgb="FFFF0000"/>
      <name val="Sylfaen"/>
      <family val="1"/>
    </font>
    <font>
      <sz val="9"/>
      <color rgb="FFFF0000"/>
      <name val="Sylfaen"/>
      <family val="1"/>
    </font>
    <font>
      <sz val="14"/>
      <name val="Sylfaen"/>
      <family val="1"/>
    </font>
    <font>
      <sz val="11"/>
      <color theme="1"/>
      <name val="Sylfaen"/>
      <family val="1"/>
      <scheme val="minor"/>
    </font>
    <font>
      <sz val="10"/>
      <name val="Sylfaen"/>
      <family val="1"/>
    </font>
    <font>
      <sz val="11"/>
      <color rgb="FF000000"/>
      <name val="Aptos Narrow"/>
      <family val="2"/>
    </font>
    <font>
      <b/>
      <sz val="9"/>
      <color indexed="81"/>
      <name val="Tahoma"/>
      <family val="2"/>
    </font>
    <font>
      <sz val="9"/>
      <color indexed="81"/>
      <name val="Tahoma"/>
      <family val="2"/>
    </font>
    <font>
      <sz val="10"/>
      <name val="Arial"/>
      <family val="2"/>
    </font>
    <font>
      <sz val="12"/>
      <name val="Sylfaen"/>
      <family val="1"/>
    </font>
    <font>
      <sz val="12"/>
      <color theme="1"/>
      <name val="Sylfaen"/>
      <family val="1"/>
    </font>
    <font>
      <sz val="11"/>
      <name val="Sylfaen"/>
      <family val="1"/>
      <scheme val="minor"/>
    </font>
    <font>
      <sz val="12"/>
      <color rgb="FF000000"/>
      <name val="Sylfaen"/>
      <family val="1"/>
    </font>
    <font>
      <sz val="18"/>
      <color theme="1"/>
      <name val="Sylfaen"/>
      <family val="1"/>
    </font>
    <font>
      <sz val="12"/>
      <color theme="1"/>
      <name val="Merriweather"/>
    </font>
    <font>
      <sz val="11"/>
      <color rgb="FF000000"/>
      <name val="Merriweather"/>
    </font>
    <font>
      <sz val="12"/>
      <color rgb="FF000000"/>
      <name val="Calibri"/>
      <family val="2"/>
    </font>
    <font>
      <sz val="12"/>
      <color theme="1"/>
      <name val="Calibri"/>
      <family val="2"/>
    </font>
    <font>
      <sz val="28"/>
      <color theme="1"/>
      <name val="Merriweather"/>
    </font>
    <font>
      <b/>
      <sz val="26"/>
      <color theme="1"/>
      <name val="Merriweather"/>
    </font>
    <font>
      <sz val="20"/>
      <color theme="1"/>
      <name val="Merriweather"/>
    </font>
    <font>
      <sz val="11"/>
      <color theme="1"/>
      <name val="Sylfaen"/>
      <scheme val="minor"/>
    </font>
    <font>
      <sz val="16"/>
      <color theme="1"/>
      <name val="Sylfaen"/>
      <family val="1"/>
    </font>
    <font>
      <sz val="16"/>
      <name val="Merriweather"/>
    </font>
    <font>
      <sz val="14"/>
      <name val="Merriweather"/>
    </font>
    <font>
      <sz val="14"/>
      <name val="Calibri"/>
      <family val="2"/>
    </font>
    <font>
      <b/>
      <sz val="14"/>
      <name val="Merriweather"/>
    </font>
    <font>
      <sz val="14"/>
      <name val="Sylfaen"/>
      <family val="2"/>
      <scheme val="minor"/>
    </font>
    <font>
      <sz val="14"/>
      <color theme="1"/>
      <name val="Sylfaen"/>
      <family val="1"/>
    </font>
    <font>
      <sz val="11"/>
      <name val="Sylfaen"/>
      <family val="2"/>
      <scheme val="minor"/>
    </font>
    <font>
      <sz val="16"/>
      <name val="Sylfaen"/>
      <family val="1"/>
    </font>
  </fonts>
  <fills count="27">
    <fill>
      <patternFill patternType="none"/>
    </fill>
    <fill>
      <patternFill patternType="gray125"/>
    </fill>
    <fill>
      <patternFill patternType="solid">
        <fgColor rgb="FFFFF2CB"/>
        <bgColor rgb="FFFFF2CB"/>
      </patternFill>
    </fill>
    <fill>
      <patternFill patternType="solid">
        <fgColor rgb="FFFBE4D5"/>
        <bgColor rgb="FFFBE4D5"/>
      </patternFill>
    </fill>
    <fill>
      <patternFill patternType="solid">
        <fgColor rgb="FFFFE598"/>
        <bgColor rgb="FFFFE598"/>
      </patternFill>
    </fill>
    <fill>
      <patternFill patternType="solid">
        <fgColor rgb="FFA8D08D"/>
        <bgColor rgb="FFA8D08D"/>
      </patternFill>
    </fill>
    <fill>
      <patternFill patternType="solid">
        <fgColor rgb="FFFFFF00"/>
        <bgColor rgb="FFFFFF00"/>
      </patternFill>
    </fill>
    <fill>
      <patternFill patternType="solid">
        <fgColor rgb="FFDEEAF6"/>
        <bgColor rgb="FFDEEAF6"/>
      </patternFill>
    </fill>
    <fill>
      <patternFill patternType="solid">
        <fgColor rgb="FFFFFF00"/>
        <bgColor indexed="64"/>
      </patternFill>
    </fill>
    <fill>
      <patternFill patternType="solid">
        <fgColor rgb="FFE2EFD9"/>
        <bgColor indexed="64"/>
      </patternFill>
    </fill>
    <fill>
      <patternFill patternType="solid">
        <fgColor rgb="FFFFE598"/>
        <bgColor indexed="64"/>
      </patternFill>
    </fill>
    <fill>
      <patternFill patternType="solid">
        <fgColor rgb="FFFFE599"/>
        <bgColor indexed="64"/>
      </patternFill>
    </fill>
    <fill>
      <patternFill patternType="solid">
        <fgColor theme="7" tint="0.39997558519241921"/>
        <bgColor indexed="64"/>
      </patternFill>
    </fill>
    <fill>
      <patternFill patternType="solid">
        <fgColor rgb="FFC5E0B3"/>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rgb="FFFFFF00"/>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7" tint="0.59999389629810485"/>
        <bgColor rgb="FFFBE4D5"/>
      </patternFill>
    </fill>
    <fill>
      <patternFill patternType="solid">
        <fgColor theme="7" tint="0.59999389629810485"/>
        <bgColor rgb="FFFFF2CB"/>
      </patternFill>
    </fill>
    <fill>
      <patternFill patternType="solid">
        <fgColor theme="7" tint="0.59999389629810485"/>
        <bgColor indexed="64"/>
      </patternFill>
    </fill>
    <fill>
      <patternFill patternType="solid">
        <fgColor theme="7" tint="0.59999389629810485"/>
        <bgColor rgb="FFFFE598"/>
      </patternFill>
    </fill>
    <fill>
      <patternFill patternType="solid">
        <fgColor theme="0"/>
        <bgColor rgb="FFF6B26B"/>
      </patternFill>
    </fill>
    <fill>
      <patternFill patternType="solid">
        <fgColor theme="0"/>
        <bgColor rgb="FF9FC5E8"/>
      </patternFill>
    </fill>
    <fill>
      <patternFill patternType="solid">
        <fgColor theme="0"/>
        <bgColor rgb="FFFFF2CB"/>
      </patternFill>
    </fill>
    <fill>
      <patternFill patternType="solid">
        <fgColor theme="5" tint="0.79998168889431442"/>
        <bgColor indexed="64"/>
      </patternFill>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diagonal/>
    </border>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top style="thin">
        <color rgb="FF000000"/>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32" fillId="0" borderId="61"/>
    <xf numFmtId="0" fontId="38" fillId="0" borderId="61"/>
    <xf numFmtId="43" fontId="1" fillId="0" borderId="61" applyFont="0" applyFill="0" applyBorder="0" applyAlignment="0" applyProtection="0"/>
    <xf numFmtId="0" fontId="40" fillId="0" borderId="61"/>
    <xf numFmtId="0" fontId="43" fillId="0" borderId="61"/>
    <xf numFmtId="43" fontId="46" fillId="0" borderId="0" applyFont="0" applyFill="0" applyBorder="0" applyAlignment="0" applyProtection="0"/>
  </cellStyleXfs>
  <cellXfs count="879">
    <xf numFmtId="0" fontId="0" fillId="0" borderId="0" xfId="0" applyFont="1" applyAlignment="1"/>
    <xf numFmtId="0" fontId="5" fillId="0" borderId="1" xfId="0" applyFont="1" applyBorder="1" applyAlignment="1">
      <alignment horizontal="center" vertical="center" wrapText="1"/>
    </xf>
    <xf numFmtId="0" fontId="14" fillId="7" borderId="28" xfId="0" applyFont="1" applyFill="1" applyBorder="1" applyAlignment="1">
      <alignment horizontal="left" vertical="center" wrapText="1"/>
    </xf>
    <xf numFmtId="0" fontId="14" fillId="7" borderId="28"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6" fillId="0" borderId="0" xfId="0" applyFont="1"/>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4" fillId="0" borderId="51" xfId="0" applyFont="1" applyBorder="1" applyAlignment="1">
      <alignment horizontal="center" vertical="center" wrapText="1"/>
    </xf>
    <xf numFmtId="0" fontId="15" fillId="6" borderId="1" xfId="0" applyFont="1" applyFill="1" applyBorder="1" applyAlignment="1">
      <alignment horizontal="center" vertical="center" wrapText="1"/>
    </xf>
    <xf numFmtId="0" fontId="13" fillId="0" borderId="0" xfId="0" applyFont="1"/>
    <xf numFmtId="0" fontId="13" fillId="0" borderId="1" xfId="0" applyFont="1" applyBorder="1" applyAlignment="1">
      <alignment horizontal="center" vertical="center" wrapText="1"/>
    </xf>
    <xf numFmtId="0" fontId="15"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59" xfId="0" applyFont="1" applyBorder="1" applyAlignment="1">
      <alignment horizontal="center" vertical="center" wrapText="1"/>
    </xf>
    <xf numFmtId="0" fontId="19" fillId="0" borderId="1" xfId="0" applyFont="1" applyBorder="1" applyAlignment="1">
      <alignment horizontal="left" vertical="center" wrapText="1"/>
    </xf>
    <xf numFmtId="0" fontId="13" fillId="0" borderId="1" xfId="0" applyFont="1" applyBorder="1" applyAlignment="1">
      <alignment horizontal="center" vertical="center"/>
    </xf>
    <xf numFmtId="0" fontId="17" fillId="0" borderId="1" xfId="0" applyFont="1" applyBorder="1" applyAlignment="1">
      <alignment horizontal="center" vertical="center"/>
    </xf>
    <xf numFmtId="0" fontId="15" fillId="0" borderId="28" xfId="0" applyFont="1" applyBorder="1" applyAlignment="1">
      <alignment horizontal="center" vertical="center"/>
    </xf>
    <xf numFmtId="0" fontId="16" fillId="0" borderId="4" xfId="0" applyFont="1" applyBorder="1"/>
    <xf numFmtId="0" fontId="17" fillId="0" borderId="1" xfId="0" applyFont="1" applyBorder="1" applyAlignment="1">
      <alignment horizontal="left" vertical="center" wrapText="1"/>
    </xf>
    <xf numFmtId="0" fontId="15" fillId="0" borderId="59" xfId="0" applyFont="1" applyBorder="1" applyAlignment="1">
      <alignment horizontal="center" vertical="center"/>
    </xf>
    <xf numFmtId="0" fontId="13" fillId="0" borderId="4" xfId="0" applyFont="1" applyBorder="1"/>
    <xf numFmtId="0" fontId="15" fillId="6" borderId="1" xfId="0" applyFont="1" applyFill="1" applyBorder="1" applyAlignment="1">
      <alignment horizontal="center" vertical="center"/>
    </xf>
    <xf numFmtId="0" fontId="15" fillId="0" borderId="33"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xf numFmtId="0" fontId="20" fillId="0" borderId="1" xfId="0" applyFont="1" applyBorder="1" applyAlignment="1">
      <alignment horizontal="center" vertical="center"/>
    </xf>
    <xf numFmtId="0" fontId="20" fillId="0" borderId="1" xfId="0" applyFont="1" applyBorder="1"/>
    <xf numFmtId="0" fontId="17" fillId="0" borderId="1" xfId="0" applyFont="1" applyBorder="1" applyAlignment="1">
      <alignment horizontal="center" wrapText="1"/>
    </xf>
    <xf numFmtId="0" fontId="15" fillId="6" borderId="1" xfId="0" applyFont="1" applyFill="1" applyBorder="1" applyAlignment="1">
      <alignment horizontal="center"/>
    </xf>
    <xf numFmtId="0" fontId="17" fillId="0" borderId="1" xfId="0" applyFont="1" applyBorder="1" applyAlignment="1">
      <alignment horizontal="left" vertical="center" wrapText="1"/>
    </xf>
    <xf numFmtId="0" fontId="14"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5" fillId="0" borderId="1" xfId="0" applyFont="1" applyBorder="1" applyAlignment="1">
      <alignment horizontal="center" vertical="center"/>
    </xf>
    <xf numFmtId="0" fontId="17" fillId="0" borderId="0" xfId="0" applyFont="1"/>
    <xf numFmtId="0" fontId="17" fillId="0" borderId="0" xfId="0" applyFont="1" applyAlignment="1">
      <alignment horizontal="center" vertical="center"/>
    </xf>
    <xf numFmtId="0" fontId="17" fillId="0" borderId="4" xfId="0" applyFont="1" applyBorder="1"/>
    <xf numFmtId="0" fontId="17" fillId="0" borderId="1" xfId="0" applyFont="1" applyBorder="1"/>
    <xf numFmtId="0" fontId="13" fillId="0" borderId="1" xfId="0" applyFont="1" applyBorder="1" applyAlignment="1">
      <alignment horizontal="center" vertical="center"/>
    </xf>
    <xf numFmtId="0" fontId="17" fillId="0" borderId="0" xfId="0" applyFont="1" applyAlignment="1">
      <alignment horizontal="center" vertical="center" wrapText="1"/>
    </xf>
    <xf numFmtId="0" fontId="13" fillId="0" borderId="1" xfId="0" applyFont="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xf>
    <xf numFmtId="0" fontId="13" fillId="0" borderId="1" xfId="0" applyFont="1" applyBorder="1"/>
    <xf numFmtId="0" fontId="13" fillId="0" borderId="0" xfId="0" applyFont="1" applyAlignment="1">
      <alignment vertical="center"/>
    </xf>
    <xf numFmtId="0" fontId="13" fillId="0" borderId="1" xfId="0" applyFont="1" applyBorder="1"/>
    <xf numFmtId="0" fontId="17" fillId="0" borderId="1" xfId="0" applyFont="1" applyBorder="1" applyAlignment="1">
      <alignment wrapText="1"/>
    </xf>
    <xf numFmtId="0" fontId="15" fillId="0" borderId="1" xfId="0" applyFont="1" applyBorder="1" applyAlignment="1">
      <alignment horizontal="center" vertical="center" wrapText="1"/>
    </xf>
    <xf numFmtId="0" fontId="15" fillId="6" borderId="3" xfId="0" applyFont="1" applyFill="1" applyBorder="1" applyAlignment="1">
      <alignment horizontal="center" vertical="center"/>
    </xf>
    <xf numFmtId="0" fontId="13" fillId="0" borderId="1" xfId="0" applyFont="1" applyBorder="1" applyAlignment="1">
      <alignment horizontal="left" wrapText="1"/>
    </xf>
    <xf numFmtId="0" fontId="17" fillId="0" borderId="1" xfId="0" applyFont="1" applyBorder="1" applyAlignment="1">
      <alignment horizontal="left" wrapText="1"/>
    </xf>
    <xf numFmtId="0" fontId="17" fillId="0" borderId="1" xfId="0" applyFont="1" applyBorder="1" applyAlignment="1">
      <alignment wrapText="1"/>
    </xf>
    <xf numFmtId="0" fontId="15" fillId="6" borderId="1" xfId="0" applyFont="1" applyFill="1" applyBorder="1"/>
    <xf numFmtId="0" fontId="15" fillId="6" borderId="2" xfId="0" applyFont="1" applyFill="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8" fillId="0" borderId="0" xfId="0" applyFont="1" applyAlignment="1">
      <alignment horizontal="center" vertical="center"/>
    </xf>
    <xf numFmtId="0" fontId="0" fillId="0" borderId="61" xfId="0" applyFont="1" applyBorder="1" applyAlignment="1"/>
    <xf numFmtId="0" fontId="16" fillId="0" borderId="1" xfId="0" applyFont="1" applyBorder="1" applyAlignment="1">
      <alignment horizontal="center" wrapText="1"/>
    </xf>
    <xf numFmtId="0" fontId="16" fillId="0" borderId="1" xfId="0" applyFont="1" applyBorder="1" applyAlignment="1">
      <alignment horizontal="left" vertical="center" wrapText="1"/>
    </xf>
    <xf numFmtId="0" fontId="16" fillId="0" borderId="1" xfId="0" applyFont="1" applyBorder="1" applyAlignment="1">
      <alignment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4" borderId="3"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0" borderId="1" xfId="0" applyFont="1" applyBorder="1" applyAlignment="1">
      <alignment vertical="center" wrapText="1"/>
    </xf>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0" fontId="16" fillId="5" borderId="3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0" borderId="2" xfId="0" applyFont="1" applyBorder="1" applyAlignment="1">
      <alignment horizontal="left" vertical="center" wrapText="1"/>
    </xf>
    <xf numFmtId="0" fontId="18" fillId="0" borderId="39" xfId="0" applyFont="1" applyBorder="1" applyAlignment="1">
      <alignment horizontal="center" vertical="center" wrapText="1"/>
    </xf>
    <xf numFmtId="3" fontId="18" fillId="0" borderId="40" xfId="0" applyNumberFormat="1" applyFont="1" applyBorder="1" applyAlignment="1">
      <alignment horizontal="left" vertical="center" wrapText="1"/>
    </xf>
    <xf numFmtId="0" fontId="18" fillId="0" borderId="40" xfId="0" applyFont="1" applyBorder="1" applyAlignment="1">
      <alignment horizontal="center" vertical="center" wrapText="1"/>
    </xf>
    <xf numFmtId="0" fontId="18" fillId="6" borderId="1" xfId="0" applyFont="1" applyFill="1" applyBorder="1" applyAlignment="1">
      <alignment horizontal="center" vertical="center" wrapText="1"/>
    </xf>
    <xf numFmtId="164" fontId="16" fillId="0" borderId="1" xfId="0" applyNumberFormat="1" applyFont="1" applyBorder="1" applyAlignment="1">
      <alignment horizontal="left" vertical="center" wrapText="1"/>
    </xf>
    <xf numFmtId="2" fontId="16" fillId="0" borderId="1" xfId="0" applyNumberFormat="1" applyFont="1" applyBorder="1" applyAlignment="1">
      <alignment horizontal="left" vertical="center" wrapText="1"/>
    </xf>
    <xf numFmtId="0" fontId="18" fillId="6" borderId="1"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4" xfId="0" applyFont="1" applyBorder="1" applyAlignment="1">
      <alignment horizontal="left" vertical="center" wrapText="1"/>
    </xf>
    <xf numFmtId="0" fontId="18" fillId="0" borderId="40" xfId="0" applyFont="1" applyBorder="1" applyAlignment="1">
      <alignment vertical="center" wrapText="1"/>
    </xf>
    <xf numFmtId="0" fontId="16" fillId="5" borderId="2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8" fillId="0" borderId="2"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51" xfId="0" applyFont="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16" fillId="0" borderId="1" xfId="0" applyFont="1" applyBorder="1" applyAlignment="1">
      <alignment horizontal="left" vertical="top" wrapText="1"/>
    </xf>
    <xf numFmtId="0" fontId="18" fillId="0" borderId="61" xfId="0" applyFont="1" applyBorder="1" applyAlignment="1">
      <alignment vertical="center" wrapText="1"/>
    </xf>
    <xf numFmtId="0" fontId="18" fillId="0" borderId="61" xfId="0" applyFont="1" applyBorder="1" applyAlignment="1">
      <alignment horizontal="center" vertical="center" wrapText="1"/>
    </xf>
    <xf numFmtId="0" fontId="18" fillId="0" borderId="61" xfId="0" applyFont="1" applyBorder="1" applyAlignment="1">
      <alignment horizontal="left" vertical="center" wrapText="1"/>
    </xf>
    <xf numFmtId="0" fontId="18" fillId="6" borderId="33" xfId="0" applyFont="1" applyFill="1" applyBorder="1" applyAlignment="1">
      <alignment horizontal="center" vertical="center" wrapText="1"/>
    </xf>
    <xf numFmtId="0" fontId="16" fillId="0" borderId="57" xfId="0" applyFont="1" applyBorder="1" applyAlignment="1">
      <alignment horizontal="center" vertical="center" wrapText="1"/>
    </xf>
    <xf numFmtId="0" fontId="16" fillId="2" borderId="39" xfId="0"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53" xfId="0" applyFont="1" applyBorder="1" applyAlignment="1">
      <alignment vertical="center" wrapText="1"/>
    </xf>
    <xf numFmtId="0" fontId="18" fillId="0" borderId="1" xfId="0" applyFont="1" applyBorder="1" applyAlignment="1">
      <alignment horizontal="center" vertical="center"/>
    </xf>
    <xf numFmtId="0" fontId="16" fillId="5" borderId="57" xfId="0" applyFont="1" applyFill="1" applyBorder="1" applyAlignment="1">
      <alignment horizontal="center" vertical="center" wrapText="1"/>
    </xf>
    <xf numFmtId="0" fontId="18" fillId="0" borderId="4" xfId="0" applyFont="1" applyBorder="1" applyAlignment="1">
      <alignment horizontal="center" wrapText="1"/>
    </xf>
    <xf numFmtId="0" fontId="18" fillId="0" borderId="4" xfId="0" applyFont="1" applyBorder="1" applyAlignment="1">
      <alignment wrapText="1"/>
    </xf>
    <xf numFmtId="0" fontId="16" fillId="0" borderId="4" xfId="0" applyFont="1" applyBorder="1" applyAlignment="1">
      <alignment horizontal="center" wrapText="1"/>
    </xf>
    <xf numFmtId="0" fontId="16" fillId="0" borderId="4" xfId="0" applyFont="1" applyBorder="1" applyAlignment="1">
      <alignment wrapText="1"/>
    </xf>
    <xf numFmtId="0" fontId="16" fillId="0" borderId="4" xfId="0" applyFont="1" applyBorder="1" applyAlignment="1">
      <alignment horizontal="center" vertical="center" wrapText="1"/>
    </xf>
    <xf numFmtId="0" fontId="22" fillId="0" borderId="0" xfId="0" applyFont="1" applyAlignment="1"/>
    <xf numFmtId="0" fontId="25" fillId="0" borderId="0" xfId="0" applyFont="1" applyAlignment="1">
      <alignment vertical="center"/>
    </xf>
    <xf numFmtId="0" fontId="0" fillId="0" borderId="0" xfId="0"/>
    <xf numFmtId="0" fontId="26" fillId="0" borderId="0" xfId="0" applyFont="1" applyAlignment="1">
      <alignment vertical="center"/>
    </xf>
    <xf numFmtId="0" fontId="28" fillId="12" borderId="66" xfId="0" applyFont="1" applyFill="1" applyBorder="1" applyAlignment="1">
      <alignment horizontal="center" vertical="center" wrapText="1"/>
    </xf>
    <xf numFmtId="0" fontId="28" fillId="0" borderId="66" xfId="0" applyFont="1" applyBorder="1" applyAlignment="1">
      <alignment horizontal="center" vertical="center" wrapText="1"/>
    </xf>
    <xf numFmtId="0" fontId="27" fillId="0" borderId="66" xfId="0" applyFont="1" applyBorder="1" applyAlignment="1">
      <alignment horizontal="center" vertical="center" wrapText="1"/>
    </xf>
    <xf numFmtId="2" fontId="29" fillId="0" borderId="66" xfId="0" applyNumberFormat="1" applyFont="1" applyBorder="1" applyAlignment="1">
      <alignment horizontal="center" vertical="center" wrapText="1"/>
    </xf>
    <xf numFmtId="0" fontId="30" fillId="0" borderId="66" xfId="0" applyFont="1" applyBorder="1" applyAlignment="1">
      <alignment horizontal="center" vertical="center" wrapText="1"/>
    </xf>
    <xf numFmtId="2" fontId="30" fillId="0" borderId="66" xfId="0" applyNumberFormat="1" applyFont="1" applyBorder="1" applyAlignment="1">
      <alignment horizontal="center" vertical="center" wrapText="1"/>
    </xf>
    <xf numFmtId="0" fontId="30" fillId="0" borderId="73" xfId="0" applyFont="1" applyBorder="1" applyAlignment="1">
      <alignment horizontal="center" vertical="center" wrapText="1"/>
    </xf>
    <xf numFmtId="0" fontId="30" fillId="0" borderId="74"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2" fontId="33" fillId="0" borderId="75" xfId="1" applyNumberFormat="1" applyFont="1" applyBorder="1" applyAlignment="1">
      <alignment horizontal="center" wrapText="1"/>
    </xf>
    <xf numFmtId="10" fontId="28" fillId="0" borderId="66" xfId="0" applyNumberFormat="1" applyFont="1" applyBorder="1" applyAlignment="1">
      <alignment horizontal="center" vertical="center" wrapText="1"/>
    </xf>
    <xf numFmtId="10" fontId="29" fillId="0" borderId="66" xfId="0" applyNumberFormat="1" applyFont="1" applyBorder="1" applyAlignment="1">
      <alignment horizontal="center" vertical="center" wrapText="1"/>
    </xf>
    <xf numFmtId="0" fontId="30" fillId="14" borderId="66" xfId="0" applyFont="1" applyFill="1" applyBorder="1" applyAlignment="1">
      <alignment horizontal="center" vertical="center" wrapText="1"/>
    </xf>
    <xf numFmtId="0" fontId="31" fillId="14" borderId="66" xfId="0" applyFont="1" applyFill="1" applyBorder="1" applyAlignment="1">
      <alignment horizontal="center" vertical="center" wrapText="1"/>
    </xf>
    <xf numFmtId="2" fontId="30" fillId="14" borderId="66" xfId="0" applyNumberFormat="1" applyFont="1" applyFill="1" applyBorder="1" applyAlignment="1">
      <alignment horizontal="center" vertical="center" wrapText="1"/>
    </xf>
    <xf numFmtId="10" fontId="30" fillId="14" borderId="66" xfId="0" applyNumberFormat="1" applyFont="1" applyFill="1" applyBorder="1" applyAlignment="1">
      <alignment horizontal="center" vertical="center" wrapText="1"/>
    </xf>
    <xf numFmtId="0" fontId="27" fillId="14" borderId="68" xfId="0" applyFont="1" applyFill="1" applyBorder="1" applyAlignment="1">
      <alignment horizontal="center" vertical="center" wrapText="1"/>
    </xf>
    <xf numFmtId="0" fontId="28" fillId="14" borderId="66" xfId="0" applyFont="1" applyFill="1" applyBorder="1" applyAlignment="1">
      <alignment horizontal="center" vertical="center" wrapText="1"/>
    </xf>
    <xf numFmtId="0" fontId="27" fillId="14" borderId="66" xfId="0" applyFont="1" applyFill="1" applyBorder="1" applyAlignment="1">
      <alignment horizontal="center" vertical="center" wrapText="1"/>
    </xf>
    <xf numFmtId="10" fontId="29" fillId="14" borderId="66" xfId="0" applyNumberFormat="1" applyFont="1" applyFill="1" applyBorder="1" applyAlignment="1">
      <alignment horizontal="center" vertical="center" wrapText="1"/>
    </xf>
    <xf numFmtId="2" fontId="29" fillId="14" borderId="75" xfId="0" applyNumberFormat="1" applyFont="1" applyFill="1" applyBorder="1" applyAlignment="1">
      <alignment horizontal="center"/>
    </xf>
    <xf numFmtId="9" fontId="30" fillId="0" borderId="66" xfId="0" applyNumberFormat="1" applyFont="1" applyBorder="1" applyAlignment="1">
      <alignment horizontal="center" vertical="center" wrapText="1"/>
    </xf>
    <xf numFmtId="2" fontId="30" fillId="0" borderId="66" xfId="0" applyNumberFormat="1" applyFont="1" applyBorder="1" applyAlignment="1">
      <alignment horizontal="center" vertical="center"/>
    </xf>
    <xf numFmtId="166" fontId="30" fillId="14" borderId="75" xfId="0" applyNumberFormat="1" applyFont="1" applyFill="1" applyBorder="1" applyAlignment="1">
      <alignment horizontal="center" vertical="center"/>
    </xf>
    <xf numFmtId="0" fontId="27" fillId="0" borderId="68" xfId="0" applyFont="1" applyBorder="1" applyAlignment="1">
      <alignment horizontal="center" vertical="center" wrapText="1"/>
    </xf>
    <xf numFmtId="9" fontId="29" fillId="0" borderId="66" xfId="0" applyNumberFormat="1" applyFont="1" applyBorder="1" applyAlignment="1">
      <alignment horizontal="center" vertical="center" wrapText="1"/>
    </xf>
    <xf numFmtId="165" fontId="29" fillId="14" borderId="75" xfId="0" applyNumberFormat="1" applyFont="1" applyFill="1" applyBorder="1" applyAlignment="1">
      <alignment horizontal="center"/>
    </xf>
    <xf numFmtId="0" fontId="27" fillId="0" borderId="73" xfId="0" applyFont="1" applyBorder="1" applyAlignment="1">
      <alignment horizontal="center" vertical="center" wrapText="1"/>
    </xf>
    <xf numFmtId="0" fontId="28" fillId="0" borderId="75" xfId="0" applyFont="1" applyBorder="1" applyAlignment="1">
      <alignment horizontal="center" vertical="center" wrapText="1"/>
    </xf>
    <xf numFmtId="165" fontId="29" fillId="14" borderId="76" xfId="0" applyNumberFormat="1" applyFont="1" applyFill="1" applyBorder="1" applyAlignment="1">
      <alignment horizontal="center"/>
    </xf>
    <xf numFmtId="0" fontId="29" fillId="0" borderId="66" xfId="0" applyFont="1" applyBorder="1" applyAlignment="1">
      <alignment horizontal="center" vertical="center" wrapText="1"/>
    </xf>
    <xf numFmtId="0" fontId="18" fillId="6" borderId="5"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2" fontId="30" fillId="14" borderId="75" xfId="0" applyNumberFormat="1" applyFont="1" applyFill="1" applyBorder="1" applyAlignment="1">
      <alignment horizontal="center"/>
    </xf>
    <xf numFmtId="2" fontId="16" fillId="5" borderId="28" xfId="0" applyNumberFormat="1" applyFont="1" applyFill="1" applyBorder="1" applyAlignment="1">
      <alignment horizontal="center" vertical="center" wrapText="1"/>
    </xf>
    <xf numFmtId="2" fontId="16" fillId="5" borderId="39" xfId="0" applyNumberFormat="1" applyFont="1" applyFill="1" applyBorder="1" applyAlignment="1">
      <alignment horizontal="center" vertical="center" wrapText="1"/>
    </xf>
    <xf numFmtId="10" fontId="16" fillId="5" borderId="28" xfId="0" applyNumberFormat="1" applyFont="1" applyFill="1" applyBorder="1" applyAlignment="1">
      <alignment horizontal="center" vertical="center" wrapText="1"/>
    </xf>
    <xf numFmtId="10" fontId="16" fillId="5" borderId="39" xfId="0" applyNumberFormat="1" applyFont="1" applyFill="1" applyBorder="1" applyAlignment="1">
      <alignment horizontal="center" vertical="center" wrapText="1"/>
    </xf>
    <xf numFmtId="0" fontId="18" fillId="0" borderId="69" xfId="0" applyFont="1" applyBorder="1" applyAlignment="1">
      <alignment horizontal="center" vertical="center" wrapText="1"/>
    </xf>
    <xf numFmtId="0" fontId="18" fillId="0" borderId="69" xfId="0" applyFont="1" applyBorder="1" applyAlignment="1">
      <alignment vertical="center" wrapText="1"/>
    </xf>
    <xf numFmtId="0" fontId="18" fillId="6" borderId="69" xfId="0" applyFont="1" applyFill="1" applyBorder="1" applyAlignment="1">
      <alignment horizontal="center" vertical="center"/>
    </xf>
    <xf numFmtId="0" fontId="0" fillId="14" borderId="0" xfId="0" applyFont="1" applyFill="1" applyAlignment="1"/>
    <xf numFmtId="0" fontId="16" fillId="20"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8" fillId="14" borderId="61" xfId="0" applyFont="1" applyFill="1" applyBorder="1" applyAlignment="1">
      <alignment horizontal="center" vertical="center" wrapText="1"/>
    </xf>
    <xf numFmtId="0" fontId="12" fillId="14" borderId="61" xfId="0" applyFont="1" applyFill="1" applyBorder="1" applyAlignment="1">
      <alignment wrapText="1"/>
    </xf>
    <xf numFmtId="0" fontId="8" fillId="14" borderId="61" xfId="0" applyFont="1" applyFill="1" applyBorder="1" applyAlignment="1">
      <alignment wrapText="1"/>
    </xf>
    <xf numFmtId="0" fontId="5" fillId="14" borderId="61" xfId="0" applyFont="1" applyFill="1" applyBorder="1" applyAlignment="1">
      <alignment wrapText="1"/>
    </xf>
    <xf numFmtId="0" fontId="3" fillId="14" borderId="61" xfId="0" applyFont="1" applyFill="1" applyBorder="1" applyAlignment="1">
      <alignment wrapText="1"/>
    </xf>
    <xf numFmtId="0" fontId="2" fillId="14" borderId="61" xfId="0" applyFont="1" applyFill="1" applyBorder="1" applyAlignment="1">
      <alignment wrapText="1"/>
    </xf>
    <xf numFmtId="0" fontId="0" fillId="14" borderId="61" xfId="0" applyFont="1" applyFill="1" applyBorder="1" applyAlignment="1"/>
    <xf numFmtId="0" fontId="4" fillId="14" borderId="69" xfId="0" applyFont="1" applyFill="1" applyBorder="1" applyAlignment="1">
      <alignment horizontal="center" vertical="center" wrapText="1"/>
    </xf>
    <xf numFmtId="0" fontId="3" fillId="14" borderId="61" xfId="0" applyFont="1" applyFill="1" applyBorder="1" applyAlignment="1">
      <alignment vertical="center" wrapText="1"/>
    </xf>
    <xf numFmtId="0" fontId="3" fillId="14" borderId="61" xfId="0" applyFont="1" applyFill="1" applyBorder="1" applyAlignment="1">
      <alignment horizontal="left" vertical="center" wrapText="1"/>
    </xf>
    <xf numFmtId="0" fontId="9" fillId="14" borderId="61" xfId="0" applyFont="1" applyFill="1" applyBorder="1" applyAlignment="1">
      <alignment horizontal="left" vertical="center" wrapText="1"/>
    </xf>
    <xf numFmtId="0" fontId="9" fillId="14" borderId="61" xfId="0" applyFont="1" applyFill="1" applyBorder="1" applyAlignment="1">
      <alignment wrapText="1"/>
    </xf>
    <xf numFmtId="0" fontId="3" fillId="16" borderId="61" xfId="0" applyFont="1" applyFill="1" applyBorder="1" applyAlignment="1">
      <alignment horizontal="center" vertical="center" wrapText="1"/>
    </xf>
    <xf numFmtId="0" fontId="3" fillId="16" borderId="61" xfId="0" applyFont="1" applyFill="1" applyBorder="1" applyAlignment="1">
      <alignment horizontal="left" vertical="center" wrapText="1"/>
    </xf>
    <xf numFmtId="0" fontId="3" fillId="16" borderId="61" xfId="0" applyFont="1" applyFill="1" applyBorder="1" applyAlignment="1">
      <alignment wrapText="1"/>
    </xf>
    <xf numFmtId="0" fontId="2" fillId="14" borderId="61" xfId="0" applyFont="1" applyFill="1" applyBorder="1" applyAlignment="1">
      <alignment vertical="center" wrapText="1"/>
    </xf>
    <xf numFmtId="0" fontId="2" fillId="14" borderId="61" xfId="0" applyFont="1" applyFill="1" applyBorder="1" applyAlignment="1">
      <alignment horizontal="left" vertical="center" wrapText="1"/>
    </xf>
    <xf numFmtId="0" fontId="11" fillId="14" borderId="61" xfId="0" applyFont="1" applyFill="1" applyBorder="1" applyAlignment="1">
      <alignment horizontal="left" vertical="center" wrapText="1"/>
    </xf>
    <xf numFmtId="0" fontId="5" fillId="14" borderId="61" xfId="0" applyFont="1" applyFill="1" applyBorder="1" applyAlignment="1">
      <alignment horizontal="left" vertical="center" wrapText="1"/>
    </xf>
    <xf numFmtId="0" fontId="11" fillId="14" borderId="61" xfId="0" applyFont="1" applyFill="1" applyBorder="1" applyAlignment="1">
      <alignment wrapText="1"/>
    </xf>
    <xf numFmtId="0" fontId="2" fillId="16" borderId="61" xfId="0" applyFont="1" applyFill="1" applyBorder="1" applyAlignment="1">
      <alignment horizontal="center" vertical="center" wrapText="1"/>
    </xf>
    <xf numFmtId="0" fontId="2" fillId="16" borderId="61" xfId="0" applyFont="1" applyFill="1" applyBorder="1" applyAlignment="1">
      <alignment horizontal="left" vertical="center" wrapText="1"/>
    </xf>
    <xf numFmtId="0" fontId="2" fillId="16" borderId="61" xfId="0" applyFont="1" applyFill="1" applyBorder="1" applyAlignment="1">
      <alignment wrapText="1"/>
    </xf>
    <xf numFmtId="0" fontId="5" fillId="14" borderId="61" xfId="0" applyFont="1" applyFill="1" applyBorder="1" applyAlignment="1">
      <alignment horizontal="center" vertical="center" wrapText="1"/>
    </xf>
    <xf numFmtId="0" fontId="4" fillId="14" borderId="61" xfId="0" applyFont="1" applyFill="1" applyBorder="1" applyAlignment="1">
      <alignment horizontal="center" vertical="center" wrapText="1"/>
    </xf>
    <xf numFmtId="0" fontId="10" fillId="14" borderId="61" xfId="0" applyFont="1" applyFill="1" applyBorder="1" applyAlignment="1">
      <alignment horizontal="center" vertical="center" wrapText="1"/>
    </xf>
    <xf numFmtId="0" fontId="4" fillId="16" borderId="61" xfId="0" applyFont="1" applyFill="1" applyBorder="1" applyAlignment="1">
      <alignment horizontal="center" vertical="center" wrapText="1"/>
    </xf>
    <xf numFmtId="0" fontId="8" fillId="14" borderId="69" xfId="0" applyFont="1" applyFill="1" applyBorder="1" applyAlignment="1">
      <alignment horizontal="center" vertical="center" wrapText="1"/>
    </xf>
    <xf numFmtId="0" fontId="8" fillId="16" borderId="69" xfId="0" applyFont="1" applyFill="1" applyBorder="1" applyAlignment="1">
      <alignment wrapText="1"/>
    </xf>
    <xf numFmtId="0" fontId="8" fillId="14" borderId="70" xfId="0" applyFont="1" applyFill="1" applyBorder="1" applyAlignment="1">
      <alignment horizontal="center" vertical="center" wrapText="1"/>
    </xf>
    <xf numFmtId="0" fontId="7" fillId="14" borderId="61" xfId="0" applyFont="1" applyFill="1" applyBorder="1" applyAlignment="1">
      <alignment horizontal="center" vertical="center" wrapText="1"/>
    </xf>
    <xf numFmtId="0" fontId="18" fillId="6" borderId="37" xfId="0" applyFont="1" applyFill="1" applyBorder="1" applyAlignment="1">
      <alignment horizontal="center" vertical="center"/>
    </xf>
    <xf numFmtId="0" fontId="16" fillId="5" borderId="7"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36" fillId="0" borderId="66" xfId="0" applyFont="1" applyBorder="1" applyAlignment="1">
      <alignment horizontal="center" vertical="center" wrapText="1"/>
    </xf>
    <xf numFmtId="0" fontId="35" fillId="0" borderId="66" xfId="0" applyFont="1" applyBorder="1" applyAlignment="1">
      <alignment horizontal="center" vertical="center" wrapText="1"/>
    </xf>
    <xf numFmtId="9" fontId="36" fillId="0" borderId="66" xfId="0" applyNumberFormat="1" applyFont="1" applyBorder="1" applyAlignment="1">
      <alignment horizontal="center" vertical="center" wrapText="1"/>
    </xf>
    <xf numFmtId="10" fontId="16" fillId="5" borderId="1" xfId="0" applyNumberFormat="1" applyFont="1" applyFill="1" applyBorder="1" applyAlignment="1">
      <alignment horizontal="center" vertical="center" wrapText="1"/>
    </xf>
    <xf numFmtId="0" fontId="37" fillId="14" borderId="70" xfId="0" applyFont="1" applyFill="1" applyBorder="1" applyAlignment="1">
      <alignment horizontal="center" vertical="center" wrapText="1"/>
    </xf>
    <xf numFmtId="164" fontId="39" fillId="14" borderId="1" xfId="3" applyNumberFormat="1" applyFont="1" applyFill="1" applyBorder="1" applyAlignment="1">
      <alignment horizontal="center" vertical="center" wrapText="1"/>
    </xf>
    <xf numFmtId="0" fontId="44" fillId="14" borderId="69" xfId="0" applyFont="1" applyFill="1" applyBorder="1" applyAlignment="1">
      <alignment vertical="center" wrapText="1"/>
    </xf>
    <xf numFmtId="0" fontId="44" fillId="14" borderId="7" xfId="0" applyFont="1" applyFill="1" applyBorder="1" applyAlignment="1">
      <alignment horizontal="left" vertical="center" wrapText="1"/>
    </xf>
    <xf numFmtId="0" fontId="44" fillId="14" borderId="5" xfId="0" applyFont="1" applyFill="1" applyBorder="1" applyAlignment="1">
      <alignment horizontal="left" vertical="center" wrapText="1"/>
    </xf>
    <xf numFmtId="0" fontId="44" fillId="14" borderId="1" xfId="0" applyFont="1" applyFill="1" applyBorder="1" applyAlignment="1">
      <alignment horizontal="center" vertical="center" wrapText="1"/>
    </xf>
    <xf numFmtId="3" fontId="44" fillId="14" borderId="69" xfId="3" applyNumberFormat="1" applyFont="1" applyFill="1" applyBorder="1" applyAlignment="1">
      <alignment horizontal="center" vertical="center" wrapText="1"/>
    </xf>
    <xf numFmtId="164" fontId="44" fillId="14" borderId="1" xfId="3" applyNumberFormat="1" applyFont="1" applyFill="1" applyBorder="1" applyAlignment="1">
      <alignment horizontal="center" vertical="center" wrapText="1"/>
    </xf>
    <xf numFmtId="0" fontId="44" fillId="14" borderId="69" xfId="5" applyFont="1" applyFill="1" applyBorder="1" applyAlignment="1">
      <alignment horizontal="left" vertical="center" wrapText="1"/>
    </xf>
    <xf numFmtId="49" fontId="44" fillId="14" borderId="69" xfId="5" applyNumberFormat="1" applyFont="1" applyFill="1" applyBorder="1" applyAlignment="1">
      <alignment horizontal="center" vertical="center" wrapText="1"/>
    </xf>
    <xf numFmtId="164" fontId="44" fillId="14" borderId="56" xfId="3" applyNumberFormat="1" applyFont="1" applyFill="1" applyBorder="1" applyAlignment="1">
      <alignment horizontal="center" vertical="center" wrapText="1"/>
    </xf>
    <xf numFmtId="2" fontId="44" fillId="14" borderId="69" xfId="0" applyNumberFormat="1" applyFont="1" applyFill="1" applyBorder="1" applyAlignment="1">
      <alignment horizontal="left" vertical="center" wrapText="1"/>
    </xf>
    <xf numFmtId="3" fontId="44" fillId="14" borderId="69" xfId="0" applyNumberFormat="1" applyFont="1" applyFill="1" applyBorder="1" applyAlignment="1">
      <alignment horizontal="left" vertical="center" wrapText="1"/>
    </xf>
    <xf numFmtId="0" fontId="44" fillId="14" borderId="69" xfId="2" applyFont="1" applyFill="1" applyBorder="1" applyAlignment="1">
      <alignment horizontal="left" vertical="center" wrapText="1"/>
    </xf>
    <xf numFmtId="0" fontId="44" fillId="14" borderId="69" xfId="2" applyFont="1" applyFill="1" applyBorder="1" applyAlignment="1">
      <alignment horizontal="center" vertical="center" wrapText="1"/>
    </xf>
    <xf numFmtId="164" fontId="45" fillId="14" borderId="1" xfId="3" applyNumberFormat="1" applyFont="1" applyFill="1" applyBorder="1" applyAlignment="1">
      <alignment horizontal="center" vertical="center" wrapText="1"/>
    </xf>
    <xf numFmtId="0" fontId="44" fillId="14" borderId="69" xfId="4" applyFont="1" applyFill="1" applyBorder="1" applyAlignment="1">
      <alignment horizontal="left" vertical="center" wrapText="1"/>
    </xf>
    <xf numFmtId="0" fontId="45" fillId="14" borderId="69" xfId="2" applyFont="1" applyFill="1" applyBorder="1" applyAlignment="1">
      <alignment vertical="center" wrapText="1"/>
    </xf>
    <xf numFmtId="0" fontId="45" fillId="14" borderId="61" xfId="2" applyFont="1" applyFill="1" applyAlignment="1">
      <alignment horizontal="left" vertical="center" wrapText="1"/>
    </xf>
    <xf numFmtId="0" fontId="45" fillId="14" borderId="28" xfId="2" applyFont="1" applyFill="1" applyBorder="1" applyAlignment="1">
      <alignment horizontal="left" vertical="center" wrapText="1"/>
    </xf>
    <xf numFmtId="164" fontId="45" fillId="14" borderId="28" xfId="3" applyNumberFormat="1" applyFont="1" applyFill="1" applyBorder="1" applyAlignment="1">
      <alignment horizontal="center" vertical="center" wrapText="1"/>
    </xf>
    <xf numFmtId="0" fontId="45" fillId="14" borderId="1" xfId="2" applyFont="1" applyFill="1" applyBorder="1" applyAlignment="1">
      <alignment horizontal="left" vertical="center" wrapText="1"/>
    </xf>
    <xf numFmtId="0" fontId="37" fillId="14" borderId="61" xfId="0" applyFont="1" applyFill="1" applyBorder="1" applyAlignment="1">
      <alignment horizontal="center" vertical="center" wrapText="1"/>
    </xf>
    <xf numFmtId="0" fontId="37" fillId="14" borderId="69" xfId="0" applyFont="1" applyFill="1" applyBorder="1" applyAlignment="1">
      <alignment vertical="center" wrapText="1"/>
    </xf>
    <xf numFmtId="0" fontId="37" fillId="14" borderId="7" xfId="0" applyFont="1" applyFill="1" applyBorder="1" applyAlignment="1">
      <alignment horizontal="left" vertical="center" wrapText="1"/>
    </xf>
    <xf numFmtId="0" fontId="37" fillId="14" borderId="5" xfId="0" applyFont="1" applyFill="1" applyBorder="1" applyAlignment="1">
      <alignment horizontal="left" vertical="center" wrapText="1"/>
    </xf>
    <xf numFmtId="0" fontId="37" fillId="14" borderId="1" xfId="0" applyFont="1" applyFill="1" applyBorder="1" applyAlignment="1">
      <alignment horizontal="center" vertical="center" wrapText="1"/>
    </xf>
    <xf numFmtId="0" fontId="37" fillId="14" borderId="56" xfId="0" applyFont="1" applyFill="1" applyBorder="1" applyAlignment="1">
      <alignment horizontal="center" vertical="center" wrapText="1"/>
    </xf>
    <xf numFmtId="0" fontId="37" fillId="14" borderId="0" xfId="0" applyFont="1" applyFill="1" applyAlignment="1">
      <alignment vertical="center" wrapText="1"/>
    </xf>
    <xf numFmtId="0" fontId="37" fillId="14" borderId="61" xfId="0" applyFont="1" applyFill="1" applyBorder="1" applyAlignment="1">
      <alignment vertical="center" wrapText="1"/>
    </xf>
    <xf numFmtId="0" fontId="37" fillId="14" borderId="61" xfId="0" applyFont="1" applyFill="1" applyBorder="1" applyAlignment="1">
      <alignment horizontal="left" vertical="center" wrapText="1"/>
    </xf>
    <xf numFmtId="164" fontId="37" fillId="14" borderId="82" xfId="3" applyNumberFormat="1" applyFont="1" applyFill="1" applyBorder="1" applyAlignment="1">
      <alignment vertical="center" wrapText="1"/>
    </xf>
    <xf numFmtId="164" fontId="37" fillId="14" borderId="57" xfId="3" applyNumberFormat="1" applyFont="1" applyFill="1" applyBorder="1" applyAlignment="1">
      <alignment horizontal="center" vertical="center" wrapText="1"/>
    </xf>
    <xf numFmtId="164" fontId="37" fillId="14" borderId="28" xfId="3" applyNumberFormat="1" applyFont="1" applyFill="1" applyBorder="1" applyAlignment="1">
      <alignment horizontal="center" vertical="center" wrapText="1"/>
    </xf>
    <xf numFmtId="164" fontId="37" fillId="8" borderId="69" xfId="3" applyNumberFormat="1" applyFont="1" applyFill="1" applyBorder="1" applyAlignment="1">
      <alignment vertical="center" wrapText="1"/>
    </xf>
    <xf numFmtId="164" fontId="37" fillId="8" borderId="69" xfId="3" applyNumberFormat="1" applyFont="1" applyFill="1" applyBorder="1" applyAlignment="1">
      <alignment horizontal="center" vertical="center" wrapText="1"/>
    </xf>
    <xf numFmtId="0" fontId="37" fillId="14" borderId="83" xfId="0" applyFont="1" applyFill="1" applyBorder="1" applyAlignment="1">
      <alignment horizontal="center" vertical="center" wrapText="1"/>
    </xf>
    <xf numFmtId="0" fontId="44" fillId="14" borderId="83" xfId="5" applyFont="1" applyFill="1" applyBorder="1" applyAlignment="1">
      <alignment horizontal="left" vertical="center" wrapText="1"/>
    </xf>
    <xf numFmtId="0" fontId="44" fillId="14" borderId="53" xfId="0" applyFont="1" applyFill="1" applyBorder="1" applyAlignment="1">
      <alignment horizontal="left" vertical="center" wrapText="1"/>
    </xf>
    <xf numFmtId="3" fontId="44" fillId="14" borderId="83" xfId="0" applyNumberFormat="1" applyFont="1" applyFill="1" applyBorder="1" applyAlignment="1">
      <alignment horizontal="left" vertical="center" wrapText="1"/>
    </xf>
    <xf numFmtId="0" fontId="44" fillId="14" borderId="53" xfId="0" applyFont="1" applyFill="1" applyBorder="1" applyAlignment="1">
      <alignment horizontal="center" vertical="center" wrapText="1"/>
    </xf>
    <xf numFmtId="49" fontId="44" fillId="14" borderId="83" xfId="5" applyNumberFormat="1" applyFont="1" applyFill="1" applyBorder="1" applyAlignment="1">
      <alignment horizontal="center" vertical="center" wrapText="1"/>
    </xf>
    <xf numFmtId="3" fontId="44" fillId="14" borderId="84" xfId="3" applyNumberFormat="1" applyFont="1" applyFill="1" applyBorder="1" applyAlignment="1">
      <alignment horizontal="center" vertical="center" wrapText="1"/>
    </xf>
    <xf numFmtId="164" fontId="44" fillId="14" borderId="60" xfId="3" applyNumberFormat="1" applyFont="1" applyFill="1" applyBorder="1" applyAlignment="1">
      <alignment horizontal="center" vertical="center" wrapText="1"/>
    </xf>
    <xf numFmtId="164" fontId="44" fillId="14" borderId="28" xfId="3" applyNumberFormat="1" applyFont="1" applyFill="1" applyBorder="1" applyAlignment="1">
      <alignment horizontal="center" vertical="center" wrapText="1"/>
    </xf>
    <xf numFmtId="164" fontId="39" fillId="14" borderId="28" xfId="3" applyNumberFormat="1" applyFont="1" applyFill="1" applyBorder="1" applyAlignment="1">
      <alignment horizontal="center" vertical="center" wrapText="1"/>
    </xf>
    <xf numFmtId="3" fontId="44" fillId="8" borderId="69" xfId="3" applyNumberFormat="1" applyFont="1" applyFill="1" applyBorder="1" applyAlignment="1">
      <alignment horizontal="center" vertical="center" wrapText="1"/>
    </xf>
    <xf numFmtId="164" fontId="44" fillId="8" borderId="69" xfId="3" applyNumberFormat="1" applyFont="1" applyFill="1" applyBorder="1" applyAlignment="1">
      <alignment horizontal="center" vertical="center" wrapText="1"/>
    </xf>
    <xf numFmtId="164" fontId="39" fillId="8" borderId="69" xfId="3" applyNumberFormat="1" applyFont="1" applyFill="1" applyBorder="1" applyAlignment="1">
      <alignment horizontal="center" vertical="center" wrapText="1"/>
    </xf>
    <xf numFmtId="0" fontId="47" fillId="14" borderId="69" xfId="0" applyFont="1" applyFill="1" applyBorder="1" applyAlignment="1">
      <alignment horizontal="center" vertical="center" wrapText="1"/>
    </xf>
    <xf numFmtId="4" fontId="45" fillId="14" borderId="69" xfId="0" applyNumberFormat="1" applyFont="1" applyFill="1" applyBorder="1" applyAlignment="1">
      <alignment horizontal="center" vertical="center"/>
    </xf>
    <xf numFmtId="167" fontId="47" fillId="14" borderId="69" xfId="6" applyNumberFormat="1" applyFont="1" applyFill="1" applyBorder="1" applyAlignment="1">
      <alignment vertical="center" wrapText="1"/>
    </xf>
    <xf numFmtId="167" fontId="47" fillId="14" borderId="69" xfId="6" applyNumberFormat="1" applyFont="1" applyFill="1" applyBorder="1" applyAlignment="1">
      <alignment horizontal="left" vertical="center" wrapText="1"/>
    </xf>
    <xf numFmtId="0" fontId="45" fillId="14" borderId="69" xfId="0" applyFont="1" applyFill="1" applyBorder="1" applyAlignment="1">
      <alignment horizontal="center" vertical="center" wrapText="1"/>
    </xf>
    <xf numFmtId="0" fontId="44" fillId="14" borderId="69" xfId="0" applyFont="1" applyFill="1" applyBorder="1" applyAlignment="1">
      <alignment wrapText="1"/>
    </xf>
    <xf numFmtId="0" fontId="45" fillId="14" borderId="69" xfId="0" applyFont="1" applyFill="1" applyBorder="1" applyAlignment="1">
      <alignment horizontal="center" vertical="center"/>
    </xf>
    <xf numFmtId="4" fontId="48" fillId="14" borderId="69" xfId="0" applyNumberFormat="1" applyFont="1" applyFill="1" applyBorder="1" applyAlignment="1">
      <alignment horizontal="center" vertical="center" wrapText="1"/>
    </xf>
    <xf numFmtId="0" fontId="48" fillId="14" borderId="69" xfId="0" applyFont="1" applyFill="1" applyBorder="1" applyAlignment="1">
      <alignment horizontal="center" vertical="center" wrapText="1"/>
    </xf>
    <xf numFmtId="0" fontId="49" fillId="23" borderId="69" xfId="0" applyFont="1" applyFill="1" applyBorder="1" applyAlignment="1">
      <alignment horizontal="left" vertical="center" wrapText="1"/>
    </xf>
    <xf numFmtId="0" fontId="50" fillId="23" borderId="69" xfId="0" applyFont="1" applyFill="1" applyBorder="1" applyAlignment="1">
      <alignment horizontal="center" vertical="center" wrapText="1"/>
    </xf>
    <xf numFmtId="167" fontId="50" fillId="23" borderId="69" xfId="0" applyNumberFormat="1" applyFont="1" applyFill="1" applyBorder="1" applyAlignment="1">
      <alignment horizontal="center" vertical="center" wrapText="1"/>
    </xf>
    <xf numFmtId="167" fontId="50" fillId="24" borderId="69" xfId="0" applyNumberFormat="1" applyFont="1" applyFill="1" applyBorder="1" applyAlignment="1">
      <alignment vertical="center" wrapText="1"/>
    </xf>
    <xf numFmtId="167" fontId="50" fillId="24" borderId="69" xfId="0" applyNumberFormat="1" applyFont="1" applyFill="1" applyBorder="1" applyAlignment="1">
      <alignment horizontal="left" vertical="center" wrapText="1"/>
    </xf>
    <xf numFmtId="0" fontId="50" fillId="0" borderId="69" xfId="0" applyFont="1" applyFill="1" applyBorder="1" applyAlignment="1">
      <alignment horizontal="center" vertical="center" wrapText="1"/>
    </xf>
    <xf numFmtId="167" fontId="50" fillId="0" borderId="69" xfId="0" applyNumberFormat="1" applyFont="1" applyFill="1" applyBorder="1" applyAlignment="1">
      <alignment vertical="center" wrapText="1"/>
    </xf>
    <xf numFmtId="167" fontId="50" fillId="0" borderId="69" xfId="0" applyNumberFormat="1" applyFont="1" applyFill="1" applyBorder="1" applyAlignment="1">
      <alignment horizontal="left" vertical="center" wrapText="1"/>
    </xf>
    <xf numFmtId="4" fontId="18" fillId="6" borderId="1" xfId="0" applyNumberFormat="1" applyFont="1" applyFill="1" applyBorder="1" applyAlignment="1">
      <alignment horizontal="center" vertical="center" wrapText="1"/>
    </xf>
    <xf numFmtId="0" fontId="24" fillId="0" borderId="69"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47" fillId="14" borderId="69" xfId="0" applyFont="1" applyFill="1" applyBorder="1" applyAlignment="1">
      <alignment horizontal="left" vertical="center" wrapText="1"/>
    </xf>
    <xf numFmtId="0" fontId="45" fillId="14" borderId="69"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44" fillId="14" borderId="5" xfId="0" applyFont="1" applyFill="1" applyBorder="1" applyAlignment="1">
      <alignment horizontal="center" vertical="center" wrapText="1"/>
    </xf>
    <xf numFmtId="0" fontId="44" fillId="14" borderId="7" xfId="0" applyFont="1" applyFill="1" applyBorder="1" applyAlignment="1">
      <alignment horizontal="center" vertical="center" wrapText="1"/>
    </xf>
    <xf numFmtId="0" fontId="44" fillId="14" borderId="56"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57" xfId="0" applyFont="1" applyFill="1" applyBorder="1" applyAlignment="1">
      <alignment horizontal="center" vertical="center" wrapText="1"/>
    </xf>
    <xf numFmtId="0" fontId="44" fillId="14" borderId="7" xfId="2" applyFont="1" applyFill="1" applyBorder="1" applyAlignment="1">
      <alignment horizontal="center" vertical="center" wrapText="1"/>
    </xf>
    <xf numFmtId="0" fontId="45" fillId="14" borderId="5" xfId="2" applyFont="1" applyFill="1" applyBorder="1" applyAlignment="1">
      <alignment horizontal="center" vertical="center" wrapText="1"/>
    </xf>
    <xf numFmtId="0" fontId="16" fillId="0" borderId="5" xfId="0" applyFont="1" applyBorder="1" applyAlignment="1">
      <alignment horizontal="center" vertical="center"/>
    </xf>
    <xf numFmtId="0" fontId="37" fillId="14" borderId="5"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16" fillId="0" borderId="39" xfId="0" applyFont="1" applyBorder="1" applyAlignment="1">
      <alignment horizontal="center" vertical="center"/>
    </xf>
    <xf numFmtId="0" fontId="16" fillId="14" borderId="1" xfId="0" applyFont="1" applyFill="1" applyBorder="1" applyAlignment="1">
      <alignment horizontal="center" vertical="center" wrapText="1"/>
    </xf>
    <xf numFmtId="0" fontId="44" fillId="14" borderId="61" xfId="0" applyFont="1" applyFill="1" applyBorder="1" applyAlignment="1">
      <alignment horizontal="left" vertical="center" wrapText="1"/>
    </xf>
    <xf numFmtId="0" fontId="44" fillId="14" borderId="56" xfId="0" applyFont="1" applyFill="1" applyBorder="1" applyAlignment="1">
      <alignment horizontal="left" vertical="center" wrapText="1"/>
    </xf>
    <xf numFmtId="0" fontId="44" fillId="14" borderId="69"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53" fillId="14" borderId="61" xfId="0" applyFont="1" applyFill="1" applyBorder="1" applyAlignment="1">
      <alignment horizontal="left" vertical="center" wrapText="1"/>
    </xf>
    <xf numFmtId="0" fontId="54" fillId="14" borderId="61" xfId="0" applyFont="1" applyFill="1" applyBorder="1" applyAlignment="1">
      <alignment horizontal="center" vertical="center" wrapText="1"/>
    </xf>
    <xf numFmtId="0" fontId="55" fillId="14" borderId="61" xfId="0" applyFont="1" applyFill="1" applyBorder="1" applyAlignment="1">
      <alignment horizontal="left" vertical="center" wrapText="1"/>
    </xf>
    <xf numFmtId="0" fontId="56" fillId="14" borderId="61" xfId="0" applyFont="1" applyFill="1" applyBorder="1" applyAlignment="1"/>
    <xf numFmtId="0" fontId="49" fillId="14" borderId="1" xfId="0" applyFont="1" applyFill="1" applyBorder="1" applyAlignment="1">
      <alignment horizontal="center" vertical="center" wrapText="1"/>
    </xf>
    <xf numFmtId="3" fontId="49" fillId="14" borderId="1" xfId="0" applyNumberFormat="1" applyFont="1" applyFill="1" applyBorder="1" applyAlignment="1">
      <alignment horizontal="left" vertical="center" wrapText="1"/>
    </xf>
    <xf numFmtId="0" fontId="49" fillId="14" borderId="1" xfId="0" applyFont="1" applyFill="1" applyBorder="1" applyAlignment="1">
      <alignment horizontal="left" vertical="center" wrapText="1"/>
    </xf>
    <xf numFmtId="0" fontId="49" fillId="14" borderId="5" xfId="0" applyFont="1" applyFill="1" applyBorder="1" applyAlignment="1">
      <alignment horizontal="center" vertical="center" wrapText="1"/>
    </xf>
    <xf numFmtId="0" fontId="49" fillId="14" borderId="7" xfId="0" applyFont="1" applyFill="1" applyBorder="1" applyAlignment="1">
      <alignment horizontal="center" vertical="center" wrapText="1"/>
    </xf>
    <xf numFmtId="0" fontId="56" fillId="14" borderId="0" xfId="0" applyFont="1" applyFill="1" applyAlignment="1"/>
    <xf numFmtId="0" fontId="16" fillId="14" borderId="5" xfId="0" applyFont="1" applyFill="1" applyBorder="1" applyAlignment="1">
      <alignment horizontal="center" vertical="center"/>
    </xf>
    <xf numFmtId="0" fontId="16" fillId="14" borderId="5" xfId="0" applyFont="1" applyFill="1" applyBorder="1" applyAlignment="1">
      <alignment horizontal="center" vertical="center" wrapText="1"/>
    </xf>
    <xf numFmtId="0" fontId="16" fillId="14" borderId="1" xfId="0" applyFont="1" applyFill="1" applyBorder="1" applyAlignment="1">
      <alignment horizontal="center" wrapText="1"/>
    </xf>
    <xf numFmtId="0" fontId="16" fillId="14" borderId="1" xfId="0" applyFont="1" applyFill="1" applyBorder="1" applyAlignment="1">
      <alignment vertical="center" wrapText="1"/>
    </xf>
    <xf numFmtId="0" fontId="16" fillId="14" borderId="7" xfId="0" applyFont="1" applyFill="1" applyBorder="1" applyAlignment="1">
      <alignment horizontal="center" vertical="center" wrapText="1"/>
    </xf>
    <xf numFmtId="0" fontId="16" fillId="14" borderId="1" xfId="0" applyFont="1" applyFill="1" applyBorder="1" applyAlignment="1">
      <alignment horizontal="left" vertical="center" wrapText="1"/>
    </xf>
    <xf numFmtId="0" fontId="16" fillId="14" borderId="2" xfId="0" applyFont="1" applyFill="1" applyBorder="1" applyAlignment="1">
      <alignment horizontal="left" vertical="center" wrapText="1"/>
    </xf>
    <xf numFmtId="0" fontId="16" fillId="14" borderId="2" xfId="0" applyFont="1" applyFill="1" applyBorder="1" applyAlignment="1">
      <alignment horizontal="center" vertical="center"/>
    </xf>
    <xf numFmtId="0" fontId="16" fillId="14" borderId="3" xfId="0" applyFont="1" applyFill="1" applyBorder="1" applyAlignment="1">
      <alignment horizontal="center" vertical="center" wrapText="1"/>
    </xf>
    <xf numFmtId="0" fontId="16" fillId="14" borderId="39" xfId="0" applyFont="1" applyFill="1" applyBorder="1" applyAlignment="1">
      <alignment horizontal="center" vertical="center" wrapText="1"/>
    </xf>
    <xf numFmtId="0" fontId="16" fillId="14" borderId="39" xfId="0" applyFont="1" applyFill="1" applyBorder="1" applyAlignment="1">
      <alignment horizontal="center" vertical="center"/>
    </xf>
    <xf numFmtId="0" fontId="16" fillId="0" borderId="5"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21" fillId="0" borderId="35" xfId="0" applyFont="1" applyBorder="1"/>
    <xf numFmtId="0" fontId="16" fillId="0" borderId="5" xfId="0" applyFont="1" applyBorder="1" applyAlignment="1">
      <alignment horizontal="left" vertical="center" wrapText="1"/>
    </xf>
    <xf numFmtId="0" fontId="16" fillId="0" borderId="7" xfId="0" applyFont="1" applyBorder="1" applyAlignment="1">
      <alignment horizontal="center" vertical="center" wrapText="1"/>
    </xf>
    <xf numFmtId="10" fontId="16" fillId="5"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6" fillId="5" borderId="37"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49" fillId="23" borderId="6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21" fillId="14" borderId="7" xfId="0" applyFont="1" applyFill="1" applyBorder="1"/>
    <xf numFmtId="0" fontId="16" fillId="14" borderId="5" xfId="0" applyFont="1" applyFill="1" applyBorder="1" applyAlignment="1">
      <alignment horizontal="center" vertical="center"/>
    </xf>
    <xf numFmtId="0" fontId="16" fillId="14" borderId="5" xfId="0" applyFont="1" applyFill="1" applyBorder="1" applyAlignment="1">
      <alignment horizontal="left" vertical="center" wrapText="1"/>
    </xf>
    <xf numFmtId="0" fontId="18" fillId="0" borderId="56" xfId="0" applyFont="1" applyBorder="1" applyAlignment="1">
      <alignment horizontal="center" vertical="center" wrapText="1"/>
    </xf>
    <xf numFmtId="0" fontId="16" fillId="14" borderId="85" xfId="0" applyFont="1" applyFill="1" applyBorder="1" applyAlignment="1">
      <alignment horizontal="center" vertical="center" wrapText="1"/>
    </xf>
    <xf numFmtId="0" fontId="49" fillId="14" borderId="85" xfId="0" applyFont="1" applyFill="1" applyBorder="1" applyAlignment="1">
      <alignment horizontal="center" vertical="center" wrapText="1"/>
    </xf>
    <xf numFmtId="0" fontId="49" fillId="14" borderId="85" xfId="0" applyFont="1" applyFill="1" applyBorder="1" applyAlignment="1">
      <alignment horizontal="left" vertical="center" wrapText="1"/>
    </xf>
    <xf numFmtId="3" fontId="49" fillId="14" borderId="85" xfId="0" applyNumberFormat="1" applyFont="1" applyFill="1" applyBorder="1" applyAlignment="1">
      <alignment horizontal="center" vertical="center" wrapText="1"/>
    </xf>
    <xf numFmtId="0" fontId="16" fillId="26" borderId="69" xfId="0" applyFont="1" applyFill="1" applyBorder="1" applyAlignment="1">
      <alignment horizontal="center" vertical="center" wrapText="1"/>
    </xf>
    <xf numFmtId="0" fontId="16" fillId="26" borderId="5"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57" xfId="0" applyFont="1" applyFill="1" applyBorder="1" applyAlignment="1">
      <alignment horizontal="center" vertical="center" wrapText="1"/>
    </xf>
    <xf numFmtId="0" fontId="49" fillId="26" borderId="69" xfId="0" applyFont="1" applyFill="1" applyBorder="1" applyAlignment="1">
      <alignment horizontal="center" vertical="center" wrapText="1"/>
    </xf>
    <xf numFmtId="0" fontId="49" fillId="26" borderId="69" xfId="0" applyFont="1" applyFill="1" applyBorder="1" applyAlignment="1">
      <alignment horizontal="left" vertical="center" wrapText="1"/>
    </xf>
    <xf numFmtId="3" fontId="49" fillId="26" borderId="69" xfId="0" applyNumberFormat="1" applyFont="1" applyFill="1" applyBorder="1" applyAlignment="1">
      <alignment horizontal="center" vertical="center" wrapText="1"/>
    </xf>
    <xf numFmtId="0" fontId="18" fillId="0" borderId="6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8" xfId="0" applyFont="1" applyBorder="1" applyAlignment="1">
      <alignment horizontal="center" vertical="center" wrapText="1"/>
    </xf>
    <xf numFmtId="0" fontId="21" fillId="0" borderId="37" xfId="0" applyFont="1" applyBorder="1"/>
    <xf numFmtId="10" fontId="16" fillId="5" borderId="39" xfId="0" applyNumberFormat="1"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8" fillId="0" borderId="60" xfId="0" applyFont="1" applyBorder="1" applyAlignment="1">
      <alignment vertical="center" wrapText="1"/>
    </xf>
    <xf numFmtId="0" fontId="16" fillId="26" borderId="1" xfId="0" applyFont="1" applyFill="1" applyBorder="1" applyAlignment="1">
      <alignment horizontal="center" vertical="center" wrapText="1"/>
    </xf>
    <xf numFmtId="0" fontId="16" fillId="26" borderId="1" xfId="0" applyFont="1" applyFill="1" applyBorder="1" applyAlignment="1">
      <alignment horizontal="left" vertical="center" wrapText="1"/>
    </xf>
    <xf numFmtId="0" fontId="16" fillId="26" borderId="69" xfId="0" applyFont="1" applyFill="1" applyBorder="1" applyAlignment="1">
      <alignment horizontal="left" vertical="center" wrapText="1"/>
    </xf>
    <xf numFmtId="0" fontId="45" fillId="26" borderId="69" xfId="0" applyFont="1" applyFill="1" applyBorder="1" applyAlignment="1">
      <alignment horizontal="left" vertical="center" wrapText="1"/>
    </xf>
    <xf numFmtId="0" fontId="45" fillId="26" borderId="69" xfId="0" applyFont="1" applyFill="1" applyBorder="1" applyAlignment="1">
      <alignment horizontal="center" vertical="center" wrapText="1"/>
    </xf>
    <xf numFmtId="168" fontId="45" fillId="26" borderId="69" xfId="6" applyNumberFormat="1" applyFont="1" applyFill="1" applyBorder="1" applyAlignment="1">
      <alignment horizontal="center" vertical="center" wrapText="1"/>
    </xf>
    <xf numFmtId="0" fontId="45" fillId="26" borderId="69" xfId="0" applyNumberFormat="1" applyFont="1" applyFill="1" applyBorder="1" applyAlignment="1">
      <alignment horizontal="center" vertical="center" wrapText="1"/>
    </xf>
    <xf numFmtId="0" fontId="16" fillId="26" borderId="33" xfId="0" applyFont="1" applyFill="1" applyBorder="1" applyAlignment="1">
      <alignment horizontal="left" vertical="center" wrapText="1"/>
    </xf>
    <xf numFmtId="0" fontId="16" fillId="26" borderId="37" xfId="0" applyFont="1" applyFill="1" applyBorder="1" applyAlignment="1">
      <alignment horizontal="center" vertical="center" wrapText="1"/>
    </xf>
    <xf numFmtId="0" fontId="16" fillId="26" borderId="35" xfId="0" applyFont="1" applyFill="1" applyBorder="1" applyAlignment="1">
      <alignment horizontal="center" vertical="center" wrapText="1"/>
    </xf>
    <xf numFmtId="0" fontId="16" fillId="26" borderId="5" xfId="0" applyFont="1" applyFill="1" applyBorder="1" applyAlignment="1">
      <alignment horizontal="left" vertical="center" wrapText="1"/>
    </xf>
    <xf numFmtId="0" fontId="16" fillId="26" borderId="7" xfId="0" applyFont="1" applyFill="1" applyBorder="1" applyAlignment="1">
      <alignment horizontal="left" vertical="center" wrapText="1"/>
    </xf>
    <xf numFmtId="0" fontId="16" fillId="26" borderId="56" xfId="0" applyFont="1" applyFill="1" applyBorder="1" applyAlignment="1">
      <alignment horizontal="left" vertical="center" wrapText="1"/>
    </xf>
    <xf numFmtId="0" fontId="16" fillId="26" borderId="1" xfId="0" applyFont="1" applyFill="1" applyBorder="1" applyAlignment="1">
      <alignment horizontal="left" vertical="center"/>
    </xf>
    <xf numFmtId="0" fontId="21" fillId="26" borderId="69" xfId="0" applyFont="1" applyFill="1" applyBorder="1" applyAlignment="1">
      <alignment horizontal="center" vertical="center"/>
    </xf>
    <xf numFmtId="0" fontId="16" fillId="26" borderId="37" xfId="0" applyFont="1" applyFill="1" applyBorder="1" applyAlignment="1">
      <alignment horizontal="left" vertical="center" wrapText="1"/>
    </xf>
    <xf numFmtId="0" fontId="16" fillId="26" borderId="35" xfId="0" applyFont="1" applyFill="1" applyBorder="1" applyAlignment="1">
      <alignment horizontal="left" vertical="center" wrapText="1"/>
    </xf>
    <xf numFmtId="0" fontId="22" fillId="26" borderId="69" xfId="0" applyFont="1" applyFill="1" applyBorder="1" applyAlignment="1">
      <alignment horizontal="center" vertical="center" wrapText="1"/>
    </xf>
    <xf numFmtId="0" fontId="22" fillId="26" borderId="69" xfId="0" applyFont="1" applyFill="1" applyBorder="1" applyAlignment="1">
      <alignment vertical="center" wrapText="1"/>
    </xf>
    <xf numFmtId="0" fontId="22" fillId="26" borderId="69" xfId="0" applyFont="1" applyFill="1" applyBorder="1" applyAlignment="1">
      <alignment vertical="center"/>
    </xf>
    <xf numFmtId="0" fontId="22" fillId="26" borderId="69" xfId="0" applyFont="1" applyFill="1" applyBorder="1" applyAlignment="1">
      <alignment horizontal="center" vertical="center"/>
    </xf>
    <xf numFmtId="0" fontId="16" fillId="26" borderId="28" xfId="0" applyFont="1" applyFill="1" applyBorder="1" applyAlignment="1">
      <alignment horizontal="center" vertical="center" wrapText="1"/>
    </xf>
    <xf numFmtId="0" fontId="16" fillId="26" borderId="28" xfId="0" applyFont="1" applyFill="1" applyBorder="1" applyAlignment="1">
      <alignment horizontal="left" vertical="center" wrapText="1"/>
    </xf>
    <xf numFmtId="0" fontId="16" fillId="26" borderId="85" xfId="0" applyFont="1" applyFill="1" applyBorder="1" applyAlignment="1">
      <alignment horizontal="center" vertical="center" wrapText="1"/>
    </xf>
    <xf numFmtId="0" fontId="16" fillId="26" borderId="85" xfId="0" applyFont="1" applyFill="1" applyBorder="1" applyAlignment="1">
      <alignment horizontal="left" vertical="center" wrapText="1"/>
    </xf>
    <xf numFmtId="0" fontId="18" fillId="0" borderId="6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left" vertical="center" wrapText="1"/>
    </xf>
    <xf numFmtId="0" fontId="16" fillId="0" borderId="5" xfId="0" applyFont="1" applyBorder="1" applyAlignment="1">
      <alignment horizontal="center" vertical="center"/>
    </xf>
    <xf numFmtId="0" fontId="16" fillId="14" borderId="5" xfId="0" applyFont="1" applyFill="1" applyBorder="1" applyAlignment="1">
      <alignment horizontal="center" vertical="center"/>
    </xf>
    <xf numFmtId="0" fontId="16" fillId="14" borderId="5" xfId="0" applyFont="1" applyFill="1" applyBorder="1" applyAlignment="1">
      <alignment horizontal="left" vertical="center" wrapText="1"/>
    </xf>
    <xf numFmtId="0" fontId="16" fillId="14" borderId="69" xfId="0" applyFont="1" applyFill="1" applyBorder="1" applyAlignment="1">
      <alignment horizontal="center" vertical="center" wrapText="1"/>
    </xf>
    <xf numFmtId="3" fontId="16" fillId="14" borderId="1" xfId="0" applyNumberFormat="1" applyFont="1" applyFill="1" applyBorder="1" applyAlignment="1">
      <alignment vertical="center" wrapText="1"/>
    </xf>
    <xf numFmtId="0" fontId="16" fillId="14" borderId="5" xfId="0" applyFont="1" applyFill="1" applyBorder="1" applyAlignment="1">
      <alignment vertical="center" wrapText="1"/>
    </xf>
    <xf numFmtId="0" fontId="16" fillId="14" borderId="57" xfId="0" applyFont="1" applyFill="1" applyBorder="1" applyAlignment="1">
      <alignment horizontal="center" vertical="center" wrapText="1"/>
    </xf>
    <xf numFmtId="0" fontId="16" fillId="14" borderId="84" xfId="0" applyFont="1" applyFill="1" applyBorder="1" applyAlignment="1">
      <alignment horizontal="center" vertical="center" wrapText="1"/>
    </xf>
    <xf numFmtId="0" fontId="49" fillId="14" borderId="84" xfId="0" applyFont="1" applyFill="1" applyBorder="1" applyAlignment="1">
      <alignment horizontal="center" vertical="center" wrapText="1"/>
    </xf>
    <xf numFmtId="0" fontId="16" fillId="14" borderId="84" xfId="0" applyFont="1" applyFill="1" applyBorder="1" applyAlignment="1">
      <alignment horizontal="left" vertical="center" wrapText="1"/>
    </xf>
    <xf numFmtId="3" fontId="16" fillId="14" borderId="84" xfId="0" applyNumberFormat="1" applyFont="1" applyFill="1" applyBorder="1" applyAlignment="1">
      <alignment horizontal="center" vertical="center" wrapText="1"/>
    </xf>
    <xf numFmtId="0" fontId="16" fillId="14" borderId="84" xfId="0" applyFont="1" applyFill="1" applyBorder="1" applyAlignment="1">
      <alignment horizontal="center" vertical="center" wrapText="1"/>
    </xf>
    <xf numFmtId="0" fontId="16" fillId="14" borderId="84" xfId="6" applyNumberFormat="1" applyFont="1" applyFill="1" applyBorder="1" applyAlignment="1">
      <alignment horizontal="center" vertical="center" wrapText="1"/>
    </xf>
    <xf numFmtId="0" fontId="49" fillId="14" borderId="69" xfId="0" applyFont="1" applyFill="1" applyBorder="1" applyAlignment="1">
      <alignment horizontal="center" vertical="center" wrapText="1"/>
    </xf>
    <xf numFmtId="0" fontId="49" fillId="14" borderId="69" xfId="0" applyFont="1" applyFill="1" applyBorder="1" applyAlignment="1">
      <alignment horizontal="left" vertical="center" wrapText="1"/>
    </xf>
    <xf numFmtId="3" fontId="49" fillId="14" borderId="69" xfId="0" applyNumberFormat="1" applyFont="1" applyFill="1" applyBorder="1" applyAlignment="1">
      <alignment horizontal="center" vertical="center" wrapText="1"/>
    </xf>
    <xf numFmtId="0" fontId="23" fillId="14" borderId="5" xfId="0" applyFont="1" applyFill="1" applyBorder="1" applyAlignment="1">
      <alignment horizontal="center" vertical="center" wrapText="1"/>
    </xf>
    <xf numFmtId="0" fontId="18" fillId="0" borderId="56" xfId="0" applyFont="1" applyBorder="1" applyAlignment="1">
      <alignment vertical="center" wrapText="1"/>
    </xf>
    <xf numFmtId="0" fontId="18" fillId="0" borderId="61" xfId="0" applyFont="1" applyBorder="1" applyAlignment="1">
      <alignment horizontal="center" wrapText="1"/>
    </xf>
    <xf numFmtId="0" fontId="18" fillId="0" borderId="61" xfId="0" applyFont="1" applyBorder="1" applyAlignment="1">
      <alignment wrapText="1"/>
    </xf>
    <xf numFmtId="0" fontId="16" fillId="8" borderId="1"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14" borderId="28" xfId="0" applyFont="1" applyFill="1" applyBorder="1" applyAlignment="1">
      <alignment horizontal="center" vertical="center" wrapText="1"/>
    </xf>
    <xf numFmtId="0" fontId="57" fillId="14" borderId="70" xfId="0" applyFont="1" applyFill="1" applyBorder="1" applyAlignment="1">
      <alignment horizontal="center" vertical="center" wrapText="1"/>
    </xf>
    <xf numFmtId="0" fontId="18" fillId="6" borderId="59" xfId="0" applyFont="1" applyFill="1" applyBorder="1" applyAlignment="1">
      <alignment horizontal="center" vertical="center" wrapText="1"/>
    </xf>
    <xf numFmtId="0" fontId="16" fillId="14" borderId="69" xfId="0" applyFont="1" applyFill="1" applyBorder="1" applyAlignment="1">
      <alignment horizontal="center" vertical="center" wrapText="1"/>
    </xf>
    <xf numFmtId="0" fontId="3" fillId="14" borderId="69" xfId="0" applyFont="1" applyFill="1" applyBorder="1" applyAlignment="1">
      <alignment horizontal="left" vertical="center" wrapText="1"/>
    </xf>
    <xf numFmtId="0" fontId="2" fillId="14" borderId="69" xfId="0" applyFont="1" applyFill="1" applyBorder="1" applyAlignment="1">
      <alignment horizontal="left" vertical="center" wrapText="1"/>
    </xf>
    <xf numFmtId="0" fontId="0" fillId="14" borderId="69" xfId="0" applyFont="1" applyFill="1" applyBorder="1" applyAlignment="1"/>
    <xf numFmtId="0" fontId="3" fillId="16" borderId="69" xfId="0" applyFont="1" applyFill="1" applyBorder="1" applyAlignment="1">
      <alignment horizontal="left" vertical="center" wrapText="1"/>
    </xf>
    <xf numFmtId="0" fontId="4" fillId="16" borderId="69" xfId="0" applyFont="1" applyFill="1" applyBorder="1" applyAlignment="1">
      <alignment horizontal="center" vertical="center" wrapText="1"/>
    </xf>
    <xf numFmtId="0" fontId="2" fillId="16" borderId="69" xfId="0" applyFont="1" applyFill="1" applyBorder="1" applyAlignment="1">
      <alignment horizontal="left" vertical="center" wrapText="1"/>
    </xf>
    <xf numFmtId="0" fontId="24" fillId="14" borderId="69" xfId="0" applyFont="1" applyFill="1" applyBorder="1" applyAlignment="1">
      <alignment horizontal="center" vertical="center" wrapText="1"/>
    </xf>
    <xf numFmtId="0" fontId="57" fillId="14" borderId="69" xfId="0" applyFont="1" applyFill="1" applyBorder="1" applyAlignment="1">
      <alignment horizontal="center" vertical="center" wrapText="1"/>
    </xf>
    <xf numFmtId="0" fontId="57" fillId="14" borderId="69" xfId="3" applyNumberFormat="1" applyFont="1" applyFill="1" applyBorder="1" applyAlignment="1">
      <alignment horizontal="center" vertical="center" wrapText="1"/>
    </xf>
    <xf numFmtId="0" fontId="58" fillId="25" borderId="69" xfId="0" applyNumberFormat="1" applyFont="1" applyFill="1" applyBorder="1" applyAlignment="1">
      <alignment horizontal="center" vertical="center" wrapText="1"/>
    </xf>
    <xf numFmtId="0" fontId="59" fillId="14" borderId="61" xfId="0" applyFont="1" applyFill="1" applyBorder="1" applyAlignment="1">
      <alignment horizontal="center" vertical="center" wrapText="1"/>
    </xf>
    <xf numFmtId="0" fontId="61" fillId="14" borderId="61" xfId="0" applyFont="1" applyFill="1" applyBorder="1" applyAlignment="1">
      <alignment horizontal="center" vertical="center" wrapText="1"/>
    </xf>
    <xf numFmtId="0" fontId="62" fillId="14" borderId="61" xfId="0" applyFont="1" applyFill="1" applyBorder="1" applyAlignment="1">
      <alignment horizontal="center" vertical="center"/>
    </xf>
    <xf numFmtId="0" fontId="16" fillId="8" borderId="1" xfId="0" applyFont="1" applyFill="1" applyBorder="1" applyAlignment="1">
      <alignment horizontal="left" vertical="center" wrapText="1"/>
    </xf>
    <xf numFmtId="0" fontId="59" fillId="14" borderId="1" xfId="0" applyFont="1" applyFill="1" applyBorder="1" applyAlignment="1">
      <alignment horizontal="center" vertical="center" wrapText="1"/>
    </xf>
    <xf numFmtId="0" fontId="59" fillId="14" borderId="5" xfId="0" applyFont="1" applyFill="1" applyBorder="1" applyAlignment="1">
      <alignment horizontal="center" vertical="center" wrapText="1"/>
    </xf>
    <xf numFmtId="0" fontId="59" fillId="14" borderId="7" xfId="0" applyFont="1" applyFill="1" applyBorder="1" applyAlignment="1">
      <alignment horizontal="center" vertical="center" wrapText="1"/>
    </xf>
    <xf numFmtId="0" fontId="62" fillId="14" borderId="0" xfId="0" applyFont="1" applyFill="1" applyAlignment="1">
      <alignment horizontal="center" vertical="center"/>
    </xf>
    <xf numFmtId="0" fontId="37" fillId="14" borderId="69" xfId="0" applyFont="1" applyFill="1" applyBorder="1" applyAlignment="1">
      <alignment horizontal="center" vertical="center" wrapText="1"/>
    </xf>
    <xf numFmtId="0" fontId="63" fillId="14" borderId="70" xfId="0" applyFont="1" applyFill="1" applyBorder="1" applyAlignment="1">
      <alignment horizontal="center" vertical="center" wrapText="1"/>
    </xf>
    <xf numFmtId="0" fontId="37" fillId="14" borderId="70" xfId="0" applyNumberFormat="1" applyFont="1" applyFill="1" applyBorder="1" applyAlignment="1">
      <alignment horizontal="center" vertical="center" wrapText="1"/>
    </xf>
    <xf numFmtId="0" fontId="59" fillId="25" borderId="5" xfId="0" applyNumberFormat="1" applyFont="1" applyFill="1" applyBorder="1" applyAlignment="1">
      <alignment horizontal="center" vertical="center" wrapText="1"/>
    </xf>
    <xf numFmtId="0" fontId="60" fillId="14" borderId="7" xfId="0" applyFont="1" applyFill="1" applyBorder="1" applyAlignment="1">
      <alignment horizontal="center" vertical="center"/>
    </xf>
    <xf numFmtId="0" fontId="59" fillId="14" borderId="56" xfId="0" applyFont="1" applyFill="1" applyBorder="1" applyAlignment="1">
      <alignment horizontal="center" vertical="center" wrapText="1"/>
    </xf>
    <xf numFmtId="0" fontId="13" fillId="14" borderId="61" xfId="0" applyFont="1" applyFill="1" applyBorder="1" applyAlignment="1">
      <alignment wrapText="1"/>
    </xf>
    <xf numFmtId="0" fontId="15" fillId="14" borderId="61" xfId="0" applyFont="1" applyFill="1" applyBorder="1" applyAlignment="1">
      <alignment horizontal="center" vertical="center" wrapText="1"/>
    </xf>
    <xf numFmtId="0" fontId="64" fillId="14" borderId="61" xfId="0" applyFont="1" applyFill="1" applyBorder="1" applyAlignment="1"/>
    <xf numFmtId="0" fontId="64" fillId="14" borderId="0" xfId="0" applyFont="1" applyFill="1" applyAlignment="1"/>
    <xf numFmtId="0" fontId="65" fillId="14" borderId="70" xfId="0" applyNumberFormat="1" applyFont="1" applyFill="1" applyBorder="1" applyAlignment="1">
      <alignment horizontal="center" vertical="center" wrapText="1"/>
    </xf>
    <xf numFmtId="0" fontId="16" fillId="14" borderId="1" xfId="0" applyFont="1" applyFill="1" applyBorder="1" applyAlignment="1">
      <alignment horizontal="left" vertical="top" wrapText="1"/>
    </xf>
    <xf numFmtId="0" fontId="16" fillId="14" borderId="28" xfId="0" applyFont="1" applyFill="1" applyBorder="1" applyAlignment="1">
      <alignment horizontal="left" vertical="center" wrapText="1"/>
    </xf>
    <xf numFmtId="0" fontId="16" fillId="14" borderId="39" xfId="0" applyFont="1" applyFill="1" applyBorder="1" applyAlignment="1">
      <alignment horizontal="left" vertical="center" wrapText="1"/>
    </xf>
    <xf numFmtId="0" fontId="16" fillId="14" borderId="1" xfId="0" applyFont="1" applyFill="1" applyBorder="1" applyAlignment="1">
      <alignment horizontal="center" vertical="top" wrapText="1"/>
    </xf>
    <xf numFmtId="0" fontId="16" fillId="14" borderId="69" xfId="0" applyFont="1" applyFill="1" applyBorder="1" applyAlignment="1">
      <alignment horizontal="left" vertical="center" wrapText="1"/>
    </xf>
    <xf numFmtId="0" fontId="16" fillId="14" borderId="60" xfId="0" applyFont="1" applyFill="1" applyBorder="1" applyAlignment="1">
      <alignment horizontal="center" vertical="center" wrapText="1"/>
    </xf>
    <xf numFmtId="0" fontId="18" fillId="0" borderId="88" xfId="0" applyFont="1" applyBorder="1" applyAlignment="1">
      <alignment horizontal="center" vertical="center" wrapText="1"/>
    </xf>
    <xf numFmtId="0" fontId="16" fillId="14" borderId="5" xfId="0" applyFont="1" applyFill="1" applyBorder="1" applyAlignment="1">
      <alignment horizontal="left" vertical="center" wrapText="1"/>
    </xf>
    <xf numFmtId="0" fontId="21" fillId="14" borderId="7" xfId="0" applyFont="1" applyFill="1" applyBorder="1"/>
    <xf numFmtId="0" fontId="21" fillId="14" borderId="56" xfId="0" applyFont="1" applyFill="1" applyBorder="1"/>
    <xf numFmtId="0" fontId="16" fillId="14" borderId="5" xfId="0" applyFont="1" applyFill="1" applyBorder="1" applyAlignment="1">
      <alignment horizontal="center" vertical="center" wrapText="1"/>
    </xf>
    <xf numFmtId="0" fontId="18" fillId="6" borderId="58" xfId="0" applyFont="1" applyFill="1" applyBorder="1" applyAlignment="1">
      <alignment horizontal="center" vertical="center" wrapText="1"/>
    </xf>
    <xf numFmtId="0" fontId="21" fillId="0" borderId="47" xfId="0" applyFont="1" applyBorder="1"/>
    <xf numFmtId="0" fontId="59" fillId="14" borderId="5" xfId="0" applyFont="1" applyFill="1" applyBorder="1" applyAlignment="1">
      <alignment horizontal="center" vertical="center" wrapText="1"/>
    </xf>
    <xf numFmtId="0" fontId="60" fillId="14" borderId="7" xfId="0" applyFont="1" applyFill="1" applyBorder="1" applyAlignment="1">
      <alignment horizontal="center" vertical="center"/>
    </xf>
    <xf numFmtId="0" fontId="60" fillId="14" borderId="70" xfId="0" applyFont="1" applyFill="1" applyBorder="1" applyAlignment="1">
      <alignment horizontal="center" vertical="center"/>
    </xf>
    <xf numFmtId="0" fontId="60" fillId="14" borderId="72" xfId="0" applyFont="1" applyFill="1" applyBorder="1" applyAlignment="1">
      <alignment horizontal="center" vertical="center"/>
    </xf>
    <xf numFmtId="0" fontId="60" fillId="14" borderId="71" xfId="0" applyFont="1" applyFill="1" applyBorder="1" applyAlignment="1">
      <alignment horizontal="center" vertical="center"/>
    </xf>
    <xf numFmtId="0" fontId="60" fillId="14" borderId="56" xfId="0" applyFont="1" applyFill="1" applyBorder="1" applyAlignment="1">
      <alignment horizontal="center" vertical="center"/>
    </xf>
    <xf numFmtId="43" fontId="16" fillId="14" borderId="5" xfId="0" applyNumberFormat="1"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6" xfId="0" applyFont="1" applyBorder="1" applyAlignment="1">
      <alignment horizontal="center" vertical="center" wrapText="1"/>
    </xf>
    <xf numFmtId="43" fontId="16" fillId="0" borderId="5" xfId="0" applyNumberFormat="1" applyFont="1" applyBorder="1" applyAlignment="1">
      <alignment horizontal="center" vertical="center" wrapText="1"/>
    </xf>
    <xf numFmtId="43" fontId="16" fillId="0" borderId="7" xfId="0" applyNumberFormat="1" applyFont="1" applyBorder="1" applyAlignment="1">
      <alignment horizontal="center" vertical="center" wrapText="1"/>
    </xf>
    <xf numFmtId="0" fontId="16" fillId="2" borderId="5" xfId="0" applyFont="1" applyFill="1" applyBorder="1" applyAlignment="1">
      <alignment horizontal="center" vertical="center" wrapText="1"/>
    </xf>
    <xf numFmtId="0" fontId="21" fillId="0" borderId="6" xfId="0" applyFont="1" applyBorder="1"/>
    <xf numFmtId="0" fontId="21" fillId="0" borderId="7" xfId="0" applyFont="1" applyBorder="1"/>
    <xf numFmtId="0" fontId="16" fillId="2" borderId="10" xfId="0" applyFont="1" applyFill="1" applyBorder="1" applyAlignment="1">
      <alignment horizontal="center" vertical="center" wrapText="1"/>
    </xf>
    <xf numFmtId="0" fontId="21" fillId="0" borderId="17" xfId="0" applyFont="1" applyBorder="1"/>
    <xf numFmtId="0" fontId="16" fillId="2" borderId="22" xfId="0" applyFont="1" applyFill="1" applyBorder="1" applyAlignment="1">
      <alignment horizontal="center" vertical="center" wrapText="1"/>
    </xf>
    <xf numFmtId="0" fontId="21" fillId="0" borderId="26" xfId="0" applyFont="1" applyBorder="1"/>
    <xf numFmtId="0" fontId="16" fillId="8" borderId="5" xfId="0" applyFont="1" applyFill="1" applyBorder="1" applyAlignment="1">
      <alignment horizontal="center" vertical="center" wrapText="1"/>
    </xf>
    <xf numFmtId="0" fontId="21" fillId="8" borderId="7" xfId="0" applyFont="1" applyFill="1" applyBorder="1"/>
    <xf numFmtId="0" fontId="16" fillId="26" borderId="5" xfId="0" applyFont="1" applyFill="1" applyBorder="1" applyAlignment="1">
      <alignment horizontal="center" vertical="center" wrapText="1"/>
    </xf>
    <xf numFmtId="0" fontId="21" fillId="26" borderId="7" xfId="0" applyFont="1" applyFill="1" applyBorder="1"/>
    <xf numFmtId="0" fontId="18" fillId="6" borderId="5"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49" fillId="26" borderId="69" xfId="0" applyFont="1" applyFill="1" applyBorder="1" applyAlignment="1">
      <alignment horizontal="center" vertical="center" wrapText="1"/>
    </xf>
    <xf numFmtId="0" fontId="16" fillId="5" borderId="57"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21" fillId="0" borderId="56" xfId="0" applyFont="1" applyBorder="1"/>
    <xf numFmtId="0" fontId="16" fillId="5" borderId="39" xfId="0" applyFont="1" applyFill="1" applyBorder="1" applyAlignment="1">
      <alignment horizontal="center" vertical="center" wrapText="1"/>
    </xf>
    <xf numFmtId="0" fontId="21" fillId="0" borderId="60" xfId="0" applyFont="1" applyBorder="1"/>
    <xf numFmtId="0" fontId="21" fillId="0" borderId="57" xfId="0" applyFont="1" applyBorder="1"/>
    <xf numFmtId="0" fontId="21" fillId="0" borderId="58" xfId="0" applyFont="1" applyBorder="1"/>
    <xf numFmtId="0" fontId="21" fillId="0" borderId="61" xfId="0" applyFont="1" applyBorder="1"/>
    <xf numFmtId="10" fontId="16" fillId="5" borderId="39" xfId="0" applyNumberFormat="1" applyFont="1" applyFill="1" applyBorder="1" applyAlignment="1">
      <alignment horizontal="center" vertical="center" wrapText="1"/>
    </xf>
    <xf numFmtId="10" fontId="21" fillId="0" borderId="57" xfId="0" applyNumberFormat="1" applyFont="1" applyBorder="1"/>
    <xf numFmtId="0" fontId="22" fillId="26" borderId="69" xfId="0" applyFont="1" applyFill="1" applyBorder="1" applyAlignment="1">
      <alignment horizontal="center" vertical="center"/>
    </xf>
    <xf numFmtId="0" fontId="16" fillId="26" borderId="37" xfId="0" applyFont="1" applyFill="1" applyBorder="1" applyAlignment="1">
      <alignment horizontal="center" vertical="center" wrapText="1"/>
    </xf>
    <xf numFmtId="0" fontId="16" fillId="26" borderId="3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21" fillId="0" borderId="37" xfId="0" applyFont="1" applyBorder="1"/>
    <xf numFmtId="0" fontId="16" fillId="2" borderId="57" xfId="0" applyFont="1" applyFill="1" applyBorder="1" applyAlignment="1">
      <alignment horizontal="center" vertical="center" wrapText="1"/>
    </xf>
    <xf numFmtId="0" fontId="21" fillId="0" borderId="35" xfId="0" applyFont="1" applyBorder="1"/>
    <xf numFmtId="0" fontId="18" fillId="5" borderId="58"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6" fillId="2" borderId="28" xfId="0" applyFont="1" applyFill="1" applyBorder="1" applyAlignment="1">
      <alignment vertical="center" wrapText="1"/>
    </xf>
    <xf numFmtId="0" fontId="21" fillId="0" borderId="59" xfId="0" applyFont="1" applyBorder="1"/>
    <xf numFmtId="0" fontId="21" fillId="0" borderId="33" xfId="0" applyFont="1" applyBorder="1"/>
    <xf numFmtId="0" fontId="16" fillId="2" borderId="28"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21" fillId="0" borderId="25" xfId="0" applyFont="1" applyBorder="1"/>
    <xf numFmtId="0" fontId="21" fillId="0" borderId="27" xfId="0" applyFont="1" applyBorder="1"/>
    <xf numFmtId="0" fontId="16" fillId="5" borderId="19" xfId="0" applyFont="1" applyFill="1" applyBorder="1" applyAlignment="1">
      <alignment horizontal="center" vertical="center" wrapText="1"/>
    </xf>
    <xf numFmtId="0" fontId="21" fillId="0" borderId="21" xfId="0" applyFont="1" applyBorder="1"/>
    <xf numFmtId="0" fontId="16" fillId="2" borderId="8" xfId="0" applyFont="1" applyFill="1" applyBorder="1" applyAlignment="1">
      <alignment horizontal="center" vertical="center" wrapText="1"/>
    </xf>
    <xf numFmtId="0" fontId="21" fillId="0" borderId="14" xfId="0" applyFont="1" applyBorder="1"/>
    <xf numFmtId="0" fontId="21" fillId="0" borderId="9" xfId="0" applyFont="1" applyBorder="1"/>
    <xf numFmtId="0" fontId="21" fillId="0" borderId="11" xfId="0" applyFont="1" applyBorder="1"/>
    <xf numFmtId="0" fontId="22" fillId="0" borderId="0" xfId="0" applyFont="1" applyAlignment="1"/>
    <xf numFmtId="0" fontId="21" fillId="0" borderId="12" xfId="0" applyFont="1" applyBorder="1"/>
    <xf numFmtId="0" fontId="21" fillId="0" borderId="45" xfId="0" applyFont="1" applyBorder="1"/>
    <xf numFmtId="0" fontId="21" fillId="0" borderId="46" xfId="0" applyFont="1" applyBorder="1"/>
    <xf numFmtId="0" fontId="21" fillId="0" borderId="20" xfId="0" applyFont="1" applyBorder="1"/>
    <xf numFmtId="0" fontId="16" fillId="5" borderId="7"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21" fillId="0" borderId="49" xfId="0" applyFont="1" applyBorder="1"/>
    <xf numFmtId="0" fontId="21" fillId="0" borderId="50" xfId="0" applyFont="1" applyBorder="1"/>
    <xf numFmtId="0" fontId="16" fillId="2" borderId="59" xfId="0" applyFont="1" applyFill="1" applyBorder="1" applyAlignment="1">
      <alignment vertical="center" wrapText="1"/>
    </xf>
    <xf numFmtId="0" fontId="21" fillId="0" borderId="13" xfId="0" applyFont="1" applyBorder="1"/>
    <xf numFmtId="0" fontId="21" fillId="0" borderId="54" xfId="0" applyFont="1" applyBorder="1"/>
    <xf numFmtId="0" fontId="18" fillId="5" borderId="29" xfId="0" applyFont="1" applyFill="1" applyBorder="1" applyAlignment="1">
      <alignment horizontal="center" vertical="center" wrapText="1"/>
    </xf>
    <xf numFmtId="0" fontId="21" fillId="0" borderId="30" xfId="0" applyFont="1" applyBorder="1"/>
    <xf numFmtId="0" fontId="21" fillId="0" borderId="15" xfId="0" applyFont="1" applyBorder="1"/>
    <xf numFmtId="0" fontId="21" fillId="0" borderId="16" xfId="0" applyFont="1" applyBorder="1"/>
    <xf numFmtId="0" fontId="16" fillId="5" borderId="38" xfId="0" applyFont="1" applyFill="1" applyBorder="1" applyAlignment="1">
      <alignment horizontal="left" vertical="center" wrapText="1"/>
    </xf>
    <xf numFmtId="0" fontId="21" fillId="0" borderId="24" xfId="0" applyFont="1" applyBorder="1"/>
    <xf numFmtId="0" fontId="21" fillId="0" borderId="44" xfId="0" applyFont="1" applyBorder="1"/>
    <xf numFmtId="2" fontId="16" fillId="5" borderId="5" xfId="0" applyNumberFormat="1" applyFont="1" applyFill="1" applyBorder="1" applyAlignment="1">
      <alignment horizontal="center" vertical="center" wrapText="1"/>
    </xf>
    <xf numFmtId="2" fontId="16" fillId="5" borderId="7" xfId="0" applyNumberFormat="1" applyFont="1" applyFill="1" applyBorder="1" applyAlignment="1">
      <alignment horizontal="center" vertical="center" wrapText="1"/>
    </xf>
    <xf numFmtId="2" fontId="16" fillId="5" borderId="56" xfId="0" applyNumberFormat="1"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5" borderId="60"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5" borderId="35" xfId="0" applyFont="1" applyFill="1" applyBorder="1" applyAlignment="1">
      <alignment horizontal="center" vertical="center" wrapText="1"/>
    </xf>
    <xf numFmtId="0" fontId="18" fillId="5" borderId="57"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6" fillId="5" borderId="28" xfId="0" applyFont="1" applyFill="1" applyBorder="1" applyAlignment="1">
      <alignment horizontal="left" vertical="center" wrapText="1"/>
    </xf>
    <xf numFmtId="0" fontId="16" fillId="5" borderId="59"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6" fillId="2" borderId="61"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33" xfId="0" applyFont="1" applyFill="1" applyBorder="1" applyAlignment="1">
      <alignment vertical="center" wrapText="1"/>
    </xf>
    <xf numFmtId="0" fontId="16" fillId="8" borderId="5" xfId="0" applyFont="1" applyFill="1" applyBorder="1" applyAlignment="1">
      <alignment horizontal="left" vertical="center" wrapText="1"/>
    </xf>
    <xf numFmtId="0" fontId="21" fillId="8" borderId="56" xfId="0" applyFont="1" applyFill="1" applyBorder="1"/>
    <xf numFmtId="0" fontId="18" fillId="0" borderId="60" xfId="0" applyFont="1" applyBorder="1" applyAlignment="1">
      <alignment horizontal="center" vertical="center" wrapText="1"/>
    </xf>
    <xf numFmtId="0" fontId="22" fillId="0" borderId="60" xfId="0" applyFont="1" applyBorder="1" applyAlignment="1">
      <alignment horizontal="center"/>
    </xf>
    <xf numFmtId="0" fontId="16" fillId="2" borderId="10" xfId="0" applyFont="1" applyFill="1" applyBorder="1" applyAlignment="1">
      <alignment vertical="center" wrapText="1"/>
    </xf>
    <xf numFmtId="0" fontId="21" fillId="0" borderId="18" xfId="0" applyFont="1" applyBorder="1"/>
    <xf numFmtId="0" fontId="18" fillId="5" borderId="41" xfId="0" applyFont="1" applyFill="1" applyBorder="1" applyAlignment="1">
      <alignment horizontal="center" vertical="center" wrapText="1"/>
    </xf>
    <xf numFmtId="0" fontId="21" fillId="0" borderId="42" xfId="0" applyFont="1" applyBorder="1"/>
    <xf numFmtId="0" fontId="21" fillId="0" borderId="43" xfId="0" applyFont="1" applyBorder="1"/>
    <xf numFmtId="0" fontId="18" fillId="5" borderId="8" xfId="0" applyFont="1" applyFill="1" applyBorder="1" applyAlignment="1">
      <alignment horizontal="center" vertical="center" wrapText="1"/>
    </xf>
    <xf numFmtId="0" fontId="16" fillId="5" borderId="22" xfId="0" applyFont="1" applyFill="1" applyBorder="1" applyAlignment="1">
      <alignment horizontal="left" vertical="center" wrapText="1"/>
    </xf>
    <xf numFmtId="0" fontId="16" fillId="26" borderId="5" xfId="0" applyFont="1" applyFill="1" applyBorder="1" applyAlignment="1">
      <alignment horizontal="left" vertical="center" wrapText="1"/>
    </xf>
    <xf numFmtId="0" fontId="16" fillId="14" borderId="39" xfId="0" applyFont="1" applyFill="1" applyBorder="1" applyAlignment="1">
      <alignment horizontal="left" vertical="center" wrapText="1"/>
    </xf>
    <xf numFmtId="0" fontId="21" fillId="14" borderId="60" xfId="0" applyFont="1" applyFill="1" applyBorder="1"/>
    <xf numFmtId="0" fontId="21" fillId="14" borderId="57" xfId="0" applyFont="1" applyFill="1" applyBorder="1"/>
    <xf numFmtId="0" fontId="16" fillId="14" borderId="69" xfId="0" applyFont="1" applyFill="1" applyBorder="1" applyAlignment="1">
      <alignment horizontal="center" vertical="center" wrapText="1"/>
    </xf>
    <xf numFmtId="0" fontId="16" fillId="14" borderId="69" xfId="0" applyFont="1" applyFill="1" applyBorder="1" applyAlignment="1">
      <alignment horizontal="left" vertical="center" wrapText="1"/>
    </xf>
    <xf numFmtId="0" fontId="21" fillId="14" borderId="69" xfId="0" applyFont="1" applyFill="1" applyBorder="1"/>
    <xf numFmtId="10" fontId="21" fillId="0" borderId="60" xfId="0" applyNumberFormat="1" applyFont="1" applyBorder="1"/>
    <xf numFmtId="0" fontId="21" fillId="0" borderId="53" xfId="0" applyFont="1" applyBorder="1"/>
    <xf numFmtId="10" fontId="16" fillId="2" borderId="5" xfId="0" applyNumberFormat="1" applyFont="1" applyFill="1" applyBorder="1" applyAlignment="1">
      <alignment horizontal="center" vertical="center" wrapText="1"/>
    </xf>
    <xf numFmtId="10" fontId="21" fillId="0" borderId="7" xfId="0" applyNumberFormat="1" applyFont="1" applyBorder="1"/>
    <xf numFmtId="0" fontId="18" fillId="3"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6" xfId="0" applyFont="1" applyBorder="1" applyAlignment="1">
      <alignment horizontal="center" vertical="center" wrapText="1"/>
    </xf>
    <xf numFmtId="0" fontId="21" fillId="26" borderId="56" xfId="0" applyFont="1" applyFill="1" applyBorder="1"/>
    <xf numFmtId="10" fontId="16" fillId="5" borderId="5" xfId="0" applyNumberFormat="1" applyFont="1" applyFill="1" applyBorder="1" applyAlignment="1">
      <alignment horizontal="center" vertical="center" wrapText="1"/>
    </xf>
    <xf numFmtId="10" fontId="21" fillId="0" borderId="56" xfId="0" applyNumberFormat="1" applyFont="1" applyBorder="1"/>
    <xf numFmtId="0" fontId="16" fillId="0" borderId="5" xfId="0" applyFont="1" applyBorder="1" applyAlignment="1">
      <alignment horizontal="left" vertical="center" wrapText="1"/>
    </xf>
    <xf numFmtId="0" fontId="18" fillId="2" borderId="5" xfId="0" applyFont="1" applyFill="1" applyBorder="1" applyAlignment="1">
      <alignment horizontal="center" vertical="center" wrapText="1"/>
    </xf>
    <xf numFmtId="0" fontId="16" fillId="2" borderId="57" xfId="0" applyFont="1" applyFill="1" applyBorder="1" applyAlignment="1">
      <alignment vertical="center" wrapText="1"/>
    </xf>
    <xf numFmtId="0" fontId="51" fillId="0" borderId="70" xfId="0" applyFont="1" applyFill="1" applyBorder="1" applyAlignment="1">
      <alignment horizontal="center" vertical="center" wrapText="1"/>
    </xf>
    <xf numFmtId="0" fontId="51" fillId="0" borderId="72" xfId="0" applyFont="1" applyFill="1" applyBorder="1" applyAlignment="1">
      <alignment horizontal="center" vertical="center" wrapText="1"/>
    </xf>
    <xf numFmtId="0" fontId="51" fillId="0" borderId="71"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6" fillId="2" borderId="28" xfId="0" applyFont="1" applyFill="1" applyBorder="1" applyAlignment="1">
      <alignment horizontal="left" vertical="center" wrapText="1"/>
    </xf>
    <xf numFmtId="0" fontId="16" fillId="5" borderId="47"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5" borderId="5"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7" xfId="0" applyFont="1" applyFill="1" applyBorder="1" applyAlignment="1">
      <alignment horizontal="center" vertical="center"/>
    </xf>
    <xf numFmtId="0" fontId="47" fillId="14" borderId="70" xfId="0" applyFont="1" applyFill="1" applyBorder="1" applyAlignment="1">
      <alignment horizontal="center" vertical="center" wrapText="1"/>
    </xf>
    <xf numFmtId="0" fontId="47" fillId="14" borderId="71" xfId="0" applyFont="1" applyFill="1" applyBorder="1" applyAlignment="1">
      <alignment horizontal="center" vertical="center" wrapText="1"/>
    </xf>
    <xf numFmtId="0" fontId="47" fillId="14" borderId="72" xfId="0" applyFont="1" applyFill="1" applyBorder="1" applyAlignment="1">
      <alignment horizontal="center" vertical="center" wrapText="1"/>
    </xf>
    <xf numFmtId="0" fontId="45" fillId="14" borderId="70" xfId="0" applyFont="1" applyFill="1" applyBorder="1" applyAlignment="1">
      <alignment horizontal="center" vertical="center" wrapText="1"/>
    </xf>
    <xf numFmtId="0" fontId="45" fillId="14" borderId="72" xfId="0" applyFont="1" applyFill="1" applyBorder="1" applyAlignment="1">
      <alignment horizontal="center" vertical="center" wrapText="1"/>
    </xf>
    <xf numFmtId="0" fontId="45" fillId="14" borderId="71" xfId="0" applyFont="1" applyFill="1" applyBorder="1" applyAlignment="1">
      <alignment horizontal="center" vertical="center" wrapText="1"/>
    </xf>
    <xf numFmtId="0" fontId="49" fillId="23" borderId="69" xfId="0" applyFont="1" applyFill="1" applyBorder="1" applyAlignment="1">
      <alignment horizontal="center" vertical="center" wrapText="1"/>
    </xf>
    <xf numFmtId="0" fontId="24" fillId="23" borderId="69"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16" fillId="26" borderId="56" xfId="0" applyFont="1" applyFill="1" applyBorder="1" applyAlignment="1">
      <alignment horizontal="center" vertical="center" wrapText="1"/>
    </xf>
    <xf numFmtId="2" fontId="16" fillId="5" borderId="19" xfId="0" applyNumberFormat="1" applyFont="1" applyFill="1" applyBorder="1" applyAlignment="1">
      <alignment horizontal="center" vertical="center" wrapText="1"/>
    </xf>
    <xf numFmtId="2" fontId="21" fillId="0" borderId="21" xfId="0" applyNumberFormat="1" applyFont="1" applyBorder="1"/>
    <xf numFmtId="2" fontId="21" fillId="0" borderId="20" xfId="0" applyNumberFormat="1" applyFont="1" applyBorder="1"/>
    <xf numFmtId="0" fontId="16" fillId="14" borderId="5" xfId="0" applyFont="1" applyFill="1" applyBorder="1" applyAlignment="1">
      <alignment horizontal="center" vertical="center"/>
    </xf>
    <xf numFmtId="0" fontId="22" fillId="26" borderId="69" xfId="0" applyFont="1" applyFill="1" applyBorder="1" applyAlignment="1">
      <alignment horizontal="center" vertical="center" wrapText="1"/>
    </xf>
    <xf numFmtId="0" fontId="18" fillId="6" borderId="5" xfId="0" applyFont="1" applyFill="1" applyBorder="1" applyAlignment="1">
      <alignment horizontal="center" vertical="center"/>
    </xf>
    <xf numFmtId="0" fontId="21" fillId="14" borderId="6" xfId="0" applyFont="1" applyFill="1" applyBorder="1"/>
    <xf numFmtId="2" fontId="21" fillId="0" borderId="7" xfId="0" applyNumberFormat="1" applyFont="1" applyBorder="1"/>
    <xf numFmtId="0" fontId="16" fillId="5" borderId="34" xfId="0" applyFont="1" applyFill="1" applyBorder="1" applyAlignment="1">
      <alignment horizontal="center" vertical="center" wrapText="1"/>
    </xf>
    <xf numFmtId="0" fontId="21" fillId="0" borderId="36" xfId="0" applyFont="1" applyBorder="1"/>
    <xf numFmtId="2" fontId="21" fillId="0" borderId="6" xfId="0" applyNumberFormat="1" applyFont="1" applyBorder="1"/>
    <xf numFmtId="0" fontId="16" fillId="2" borderId="22" xfId="0" applyFont="1" applyFill="1" applyBorder="1" applyAlignment="1">
      <alignment vertical="center" wrapText="1"/>
    </xf>
    <xf numFmtId="0" fontId="16" fillId="5" borderId="38" xfId="0" applyFont="1" applyFill="1" applyBorder="1" applyAlignment="1">
      <alignment horizontal="center" vertical="center" wrapText="1"/>
    </xf>
    <xf numFmtId="0" fontId="16" fillId="0" borderId="5" xfId="0" applyFont="1" applyBorder="1" applyAlignment="1">
      <alignment horizontal="center" vertical="center"/>
    </xf>
    <xf numFmtId="0" fontId="16" fillId="5" borderId="10" xfId="0" applyFont="1" applyFill="1" applyBorder="1" applyAlignment="1">
      <alignment horizontal="left"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xf>
    <xf numFmtId="0" fontId="21" fillId="0" borderId="52" xfId="0" applyFont="1" applyBorder="1"/>
    <xf numFmtId="0" fontId="16" fillId="2" borderId="19" xfId="0" applyFont="1" applyFill="1" applyBorder="1" applyAlignment="1">
      <alignment horizontal="center" vertical="center" wrapText="1"/>
    </xf>
    <xf numFmtId="10" fontId="21" fillId="0" borderId="6" xfId="0" applyNumberFormat="1" applyFont="1" applyBorder="1"/>
    <xf numFmtId="0" fontId="16" fillId="20" borderId="8" xfId="0" applyFont="1" applyFill="1" applyBorder="1" applyAlignment="1">
      <alignment horizontal="center" vertical="center" wrapText="1"/>
    </xf>
    <xf numFmtId="0" fontId="21" fillId="21" borderId="14" xfId="0" applyFont="1" applyFill="1" applyBorder="1"/>
    <xf numFmtId="0" fontId="21" fillId="21" borderId="9" xfId="0" applyFont="1" applyFill="1" applyBorder="1"/>
    <xf numFmtId="0" fontId="21" fillId="21" borderId="15" xfId="0" applyFont="1" applyFill="1" applyBorder="1"/>
    <xf numFmtId="0" fontId="21" fillId="21" borderId="18" xfId="0" applyFont="1" applyFill="1" applyBorder="1"/>
    <xf numFmtId="0" fontId="21" fillId="21" borderId="16" xfId="0" applyFont="1" applyFill="1" applyBorder="1"/>
    <xf numFmtId="0" fontId="18" fillId="20" borderId="5" xfId="0" applyFont="1" applyFill="1" applyBorder="1" applyAlignment="1">
      <alignment horizontal="center" vertical="center" wrapText="1"/>
    </xf>
    <xf numFmtId="0" fontId="21" fillId="21" borderId="7" xfId="0" applyFont="1" applyFill="1" applyBorder="1"/>
    <xf numFmtId="0" fontId="21" fillId="21" borderId="6" xfId="0" applyFont="1" applyFill="1" applyBorder="1"/>
    <xf numFmtId="0" fontId="44" fillId="14" borderId="5" xfId="0" applyFont="1" applyFill="1" applyBorder="1" applyAlignment="1">
      <alignment horizontal="center" vertical="center" wrapText="1"/>
    </xf>
    <xf numFmtId="0" fontId="44" fillId="14" borderId="7"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57" xfId="0" applyFont="1" applyFill="1" applyBorder="1" applyAlignment="1">
      <alignment horizontal="center" vertical="center" wrapText="1"/>
    </xf>
    <xf numFmtId="0" fontId="44" fillId="8" borderId="70" xfId="0" applyFont="1" applyFill="1" applyBorder="1" applyAlignment="1">
      <alignment horizontal="center" vertical="center" wrapText="1"/>
    </xf>
    <xf numFmtId="0" fontId="44" fillId="8" borderId="71" xfId="0" applyFont="1" applyFill="1" applyBorder="1" applyAlignment="1">
      <alignment horizontal="center" vertical="center" wrapText="1"/>
    </xf>
    <xf numFmtId="0" fontId="44" fillId="14" borderId="70" xfId="2" applyFont="1" applyFill="1" applyBorder="1" applyAlignment="1">
      <alignment horizontal="center" vertical="center" wrapText="1"/>
    </xf>
    <xf numFmtId="0" fontId="44" fillId="14" borderId="71" xfId="2" applyFont="1" applyFill="1" applyBorder="1" applyAlignment="1">
      <alignment horizontal="center" vertical="center" wrapText="1"/>
    </xf>
    <xf numFmtId="0" fontId="37" fillId="14" borderId="5"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16" fillId="22" borderId="5" xfId="0" applyFont="1" applyFill="1" applyBorder="1" applyAlignment="1">
      <alignment horizontal="center" vertical="center" wrapText="1"/>
    </xf>
    <xf numFmtId="0" fontId="63" fillId="14" borderId="70" xfId="0" applyFont="1" applyFill="1" applyBorder="1" applyAlignment="1">
      <alignment horizontal="center" vertical="center" wrapText="1"/>
    </xf>
    <xf numFmtId="0" fontId="63" fillId="14" borderId="71" xfId="0" applyFont="1" applyFill="1" applyBorder="1" applyAlignment="1">
      <alignment horizontal="center" vertical="center" wrapText="1"/>
    </xf>
    <xf numFmtId="10" fontId="16" fillId="5" borderId="19" xfId="0" applyNumberFormat="1" applyFont="1" applyFill="1" applyBorder="1" applyAlignment="1">
      <alignment horizontal="center" vertical="center" wrapText="1"/>
    </xf>
    <xf numFmtId="10" fontId="21" fillId="0" borderId="20" xfId="0" applyNumberFormat="1" applyFont="1" applyBorder="1"/>
    <xf numFmtId="10" fontId="21" fillId="0" borderId="21" xfId="0" applyNumberFormat="1" applyFont="1" applyBorder="1"/>
    <xf numFmtId="0" fontId="16" fillId="5" borderId="47" xfId="0" applyFont="1" applyFill="1" applyBorder="1" applyAlignment="1">
      <alignment horizontal="left" vertical="center" wrapText="1"/>
    </xf>
    <xf numFmtId="9" fontId="16" fillId="20" borderId="5" xfId="0" applyNumberFormat="1" applyFont="1" applyFill="1" applyBorder="1" applyAlignment="1">
      <alignment horizontal="center" vertical="center" wrapText="1"/>
    </xf>
    <xf numFmtId="0" fontId="18" fillId="18" borderId="5" xfId="0" applyFont="1" applyFill="1" applyBorder="1" applyAlignment="1">
      <alignment horizontal="center" vertical="center" wrapText="1"/>
    </xf>
    <xf numFmtId="0" fontId="21" fillId="17" borderId="6" xfId="0" applyFont="1" applyFill="1" applyBorder="1"/>
    <xf numFmtId="0" fontId="21" fillId="17" borderId="7" xfId="0" applyFont="1" applyFill="1" applyBorder="1"/>
    <xf numFmtId="0" fontId="18" fillId="6" borderId="69" xfId="0" applyFont="1" applyFill="1" applyBorder="1" applyAlignment="1">
      <alignment horizontal="center" vertical="center"/>
    </xf>
    <xf numFmtId="0" fontId="21" fillId="0" borderId="69" xfId="0" applyFont="1" applyBorder="1"/>
    <xf numFmtId="0" fontId="21" fillId="0" borderId="55" xfId="0" applyFont="1" applyBorder="1"/>
    <xf numFmtId="2" fontId="16" fillId="4" borderId="5" xfId="0" applyNumberFormat="1" applyFont="1" applyFill="1" applyBorder="1" applyAlignment="1">
      <alignment horizontal="center" vertical="center" wrapText="1"/>
    </xf>
    <xf numFmtId="2" fontId="16" fillId="4" borderId="7" xfId="0" applyNumberFormat="1" applyFont="1" applyFill="1" applyBorder="1" applyAlignment="1">
      <alignment horizontal="center" vertical="center" wrapText="1"/>
    </xf>
    <xf numFmtId="2" fontId="16" fillId="4" borderId="56" xfId="0" applyNumberFormat="1" applyFont="1" applyFill="1" applyBorder="1" applyAlignment="1">
      <alignment horizontal="center" vertical="center" wrapText="1"/>
    </xf>
    <xf numFmtId="0" fontId="18" fillId="5" borderId="19" xfId="0" applyFont="1" applyFill="1" applyBorder="1" applyAlignment="1">
      <alignment horizontal="center" vertical="center" wrapText="1"/>
    </xf>
    <xf numFmtId="0" fontId="49" fillId="14" borderId="5" xfId="0" applyFont="1" applyFill="1" applyBorder="1" applyAlignment="1">
      <alignment horizontal="center" vertical="center" wrapText="1"/>
    </xf>
    <xf numFmtId="0" fontId="52" fillId="14" borderId="7" xfId="0" applyFont="1" applyFill="1" applyBorder="1"/>
    <xf numFmtId="0" fontId="49" fillId="14" borderId="69"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52" fillId="14" borderId="56" xfId="0" applyFont="1" applyFill="1" applyBorder="1"/>
    <xf numFmtId="0" fontId="16" fillId="2" borderId="10" xfId="0" applyFont="1" applyFill="1" applyBorder="1" applyAlignment="1">
      <alignment horizontal="left" vertical="center" wrapText="1"/>
    </xf>
    <xf numFmtId="0" fontId="16" fillId="2" borderId="38" xfId="0" applyFont="1" applyFill="1" applyBorder="1" applyAlignment="1">
      <alignment vertical="center" wrapText="1"/>
    </xf>
    <xf numFmtId="0" fontId="16" fillId="5" borderId="31" xfId="0" applyFont="1" applyFill="1" applyBorder="1" applyAlignment="1">
      <alignment horizontal="left" vertical="center" wrapText="1"/>
    </xf>
    <xf numFmtId="0" fontId="49" fillId="14" borderId="5" xfId="0" applyFont="1" applyFill="1" applyBorder="1" applyAlignment="1">
      <alignment horizontal="left" vertical="center" wrapText="1"/>
    </xf>
    <xf numFmtId="0" fontId="21" fillId="14" borderId="69" xfId="0" applyFont="1" applyFill="1" applyBorder="1" applyAlignment="1">
      <alignment horizontal="center" vertical="center"/>
    </xf>
    <xf numFmtId="10" fontId="16" fillId="20" borderId="5" xfId="0" applyNumberFormat="1" applyFont="1" applyFill="1" applyBorder="1" applyAlignment="1">
      <alignment horizontal="center" vertical="center" wrapText="1"/>
    </xf>
    <xf numFmtId="0" fontId="18" fillId="19" borderId="77" xfId="0" applyFont="1" applyFill="1" applyBorder="1" applyAlignment="1">
      <alignment horizontal="center" vertical="center" wrapText="1"/>
    </xf>
    <xf numFmtId="0" fontId="18" fillId="19" borderId="78" xfId="0" applyFont="1" applyFill="1" applyBorder="1" applyAlignment="1">
      <alignment horizontal="center" vertical="center" wrapText="1"/>
    </xf>
    <xf numFmtId="0" fontId="18" fillId="19" borderId="79" xfId="0" applyFont="1" applyFill="1" applyBorder="1" applyAlignment="1">
      <alignment horizontal="center" vertical="center" wrapText="1"/>
    </xf>
    <xf numFmtId="0" fontId="18" fillId="20" borderId="8" xfId="0" applyFont="1" applyFill="1" applyBorder="1" applyAlignment="1">
      <alignment horizontal="center" vertical="center" wrapText="1"/>
    </xf>
    <xf numFmtId="0" fontId="21" fillId="21" borderId="11" xfId="0" applyFont="1" applyFill="1" applyBorder="1"/>
    <xf numFmtId="0" fontId="21" fillId="21" borderId="12" xfId="0" applyFont="1" applyFill="1" applyBorder="1"/>
    <xf numFmtId="0" fontId="16" fillId="20" borderId="10" xfId="0" applyFont="1" applyFill="1" applyBorder="1" applyAlignment="1">
      <alignment horizontal="center" vertical="center" wrapText="1"/>
    </xf>
    <xf numFmtId="0" fontId="21" fillId="21" borderId="13" xfId="0" applyFont="1" applyFill="1" applyBorder="1"/>
    <xf numFmtId="0" fontId="21" fillId="21" borderId="17" xfId="0" applyFont="1" applyFill="1" applyBorder="1"/>
    <xf numFmtId="0" fontId="18" fillId="0" borderId="69" xfId="0" applyFont="1" applyBorder="1" applyAlignment="1">
      <alignment horizontal="center" vertical="center" wrapText="1"/>
    </xf>
    <xf numFmtId="0" fontId="59" fillId="14" borderId="56"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0" borderId="70"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1" xfId="0" applyFont="1" applyBorder="1" applyAlignment="1">
      <alignment horizontal="center" vertical="center" wrapText="1"/>
    </xf>
    <xf numFmtId="0" fontId="44" fillId="14" borderId="56" xfId="0" applyFont="1" applyFill="1" applyBorder="1" applyAlignment="1">
      <alignment horizontal="center" vertical="center" wrapText="1"/>
    </xf>
    <xf numFmtId="0" fontId="44" fillId="14" borderId="72" xfId="2" applyFont="1" applyFill="1" applyBorder="1" applyAlignment="1">
      <alignment horizontal="center" vertical="center" wrapText="1"/>
    </xf>
    <xf numFmtId="0" fontId="44" fillId="14" borderId="5" xfId="2" applyFont="1" applyFill="1" applyBorder="1" applyAlignment="1">
      <alignment horizontal="center" vertical="center" wrapText="1"/>
    </xf>
    <xf numFmtId="0" fontId="44" fillId="14" borderId="56" xfId="2" applyFont="1" applyFill="1" applyBorder="1" applyAlignment="1">
      <alignment horizontal="center" vertical="center" wrapText="1"/>
    </xf>
    <xf numFmtId="0" fontId="44" fillId="14" borderId="7" xfId="2"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4" fillId="14" borderId="60" xfId="2" applyFont="1" applyFill="1" applyBorder="1" applyAlignment="1">
      <alignment horizontal="center" vertical="center" wrapText="1"/>
    </xf>
    <xf numFmtId="0" fontId="44" fillId="14" borderId="57" xfId="2" applyFont="1" applyFill="1" applyBorder="1" applyAlignment="1">
      <alignment horizontal="center" vertical="center" wrapText="1"/>
    </xf>
    <xf numFmtId="0" fontId="45" fillId="14" borderId="5" xfId="2" applyFont="1" applyFill="1" applyBorder="1" applyAlignment="1">
      <alignment horizontal="center" vertical="center" wrapText="1"/>
    </xf>
    <xf numFmtId="0" fontId="45" fillId="14" borderId="56" xfId="2" applyFont="1" applyFill="1" applyBorder="1" applyAlignment="1">
      <alignment horizontal="center" vertical="center" wrapText="1"/>
    </xf>
    <xf numFmtId="0" fontId="45" fillId="14" borderId="7" xfId="2" applyFont="1" applyFill="1" applyBorder="1" applyAlignment="1">
      <alignment horizontal="center" vertical="center" wrapText="1"/>
    </xf>
    <xf numFmtId="164" fontId="45" fillId="14" borderId="80" xfId="3" applyNumberFormat="1" applyFont="1" applyFill="1" applyBorder="1" applyAlignment="1">
      <alignment horizontal="center" vertical="center" wrapText="1"/>
    </xf>
    <xf numFmtId="164" fontId="45" fillId="14" borderId="81" xfId="3" applyNumberFormat="1" applyFont="1" applyFill="1" applyBorder="1" applyAlignment="1">
      <alignment horizontal="center" vertical="center" wrapText="1"/>
    </xf>
    <xf numFmtId="0" fontId="37" fillId="14" borderId="39" xfId="0" applyFont="1" applyFill="1" applyBorder="1" applyAlignment="1">
      <alignment horizontal="center" vertical="center" wrapText="1"/>
    </xf>
    <xf numFmtId="0" fontId="37" fillId="14" borderId="57" xfId="0" applyFont="1" applyFill="1" applyBorder="1" applyAlignment="1">
      <alignment horizontal="center" vertical="center" wrapText="1"/>
    </xf>
    <xf numFmtId="0" fontId="37" fillId="8" borderId="70" xfId="0" applyFont="1" applyFill="1" applyBorder="1" applyAlignment="1">
      <alignment horizontal="center" vertical="center"/>
    </xf>
    <xf numFmtId="0" fontId="37" fillId="8" borderId="71" xfId="0" applyFont="1" applyFill="1" applyBorder="1" applyAlignment="1">
      <alignment horizontal="center" vertical="center"/>
    </xf>
    <xf numFmtId="0" fontId="16" fillId="5" borderId="69" xfId="0" applyFont="1" applyFill="1" applyBorder="1" applyAlignment="1">
      <alignment horizontal="left" vertical="center" wrapText="1"/>
    </xf>
    <xf numFmtId="0" fontId="16" fillId="5" borderId="69"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14" borderId="5" xfId="0" applyFont="1" applyFill="1" applyBorder="1" applyAlignment="1">
      <alignment vertical="center" wrapText="1"/>
    </xf>
    <xf numFmtId="0" fontId="49" fillId="14" borderId="84" xfId="0" applyFont="1" applyFill="1" applyBorder="1" applyAlignment="1">
      <alignment horizontal="center" vertical="center" wrapText="1"/>
    </xf>
    <xf numFmtId="0" fontId="16" fillId="14" borderId="84" xfId="0" applyFont="1" applyFill="1" applyBorder="1" applyAlignment="1">
      <alignment horizontal="center" vertical="center" wrapText="1"/>
    </xf>
    <xf numFmtId="0" fontId="49" fillId="14" borderId="86" xfId="0" applyFont="1" applyFill="1" applyBorder="1" applyAlignment="1">
      <alignment horizontal="center" vertical="center" wrapText="1"/>
    </xf>
    <xf numFmtId="0" fontId="49" fillId="14" borderId="87" xfId="0" applyFont="1" applyFill="1" applyBorder="1" applyAlignment="1">
      <alignment horizontal="center" vertical="center" wrapText="1"/>
    </xf>
    <xf numFmtId="0" fontId="49" fillId="14" borderId="88" xfId="0" applyFont="1" applyFill="1" applyBorder="1" applyAlignment="1">
      <alignment horizontal="center" vertical="center" wrapText="1"/>
    </xf>
    <xf numFmtId="0" fontId="16" fillId="26" borderId="39" xfId="0" applyFont="1" applyFill="1" applyBorder="1" applyAlignment="1">
      <alignment horizontal="left" vertical="center" wrapText="1"/>
    </xf>
    <xf numFmtId="0" fontId="21" fillId="26" borderId="57" xfId="0" applyFont="1" applyFill="1" applyBorder="1"/>
    <xf numFmtId="0" fontId="16" fillId="26" borderId="39" xfId="0" applyFont="1" applyFill="1" applyBorder="1" applyAlignment="1">
      <alignment horizontal="center" vertical="center" wrapText="1"/>
    </xf>
    <xf numFmtId="0" fontId="16" fillId="26" borderId="60" xfId="0" applyFont="1" applyFill="1" applyBorder="1" applyAlignment="1">
      <alignment horizontal="center" vertical="center" wrapText="1"/>
    </xf>
    <xf numFmtId="0" fontId="16" fillId="26" borderId="57" xfId="0" applyFont="1" applyFill="1" applyBorder="1" applyAlignment="1">
      <alignment horizontal="center" vertical="center" wrapText="1"/>
    </xf>
    <xf numFmtId="0" fontId="16" fillId="26" borderId="85" xfId="0" applyFont="1" applyFill="1" applyBorder="1" applyAlignment="1">
      <alignment horizontal="center" vertical="center" wrapText="1"/>
    </xf>
    <xf numFmtId="0" fontId="16" fillId="26" borderId="53" xfId="0" applyFont="1" applyFill="1" applyBorder="1" applyAlignment="1">
      <alignment horizontal="center" vertical="center" wrapText="1"/>
    </xf>
    <xf numFmtId="0" fontId="45" fillId="26" borderId="69" xfId="0" applyNumberFormat="1" applyFont="1" applyFill="1" applyBorder="1" applyAlignment="1">
      <alignment horizontal="center" vertical="center"/>
    </xf>
    <xf numFmtId="0" fontId="21" fillId="26" borderId="35" xfId="0" applyFont="1" applyFill="1" applyBorder="1"/>
    <xf numFmtId="0" fontId="16" fillId="26" borderId="86" xfId="0" applyFont="1" applyFill="1" applyBorder="1" applyAlignment="1">
      <alignment horizontal="center" vertical="center" wrapText="1"/>
    </xf>
    <xf numFmtId="0" fontId="16" fillId="26" borderId="87" xfId="0" applyFont="1" applyFill="1" applyBorder="1" applyAlignment="1">
      <alignment horizontal="center" vertical="center" wrapText="1"/>
    </xf>
    <xf numFmtId="0" fontId="16" fillId="26" borderId="70" xfId="0" applyFont="1" applyFill="1" applyBorder="1" applyAlignment="1">
      <alignment horizontal="center" vertical="center" wrapText="1"/>
    </xf>
    <xf numFmtId="0" fontId="16" fillId="26" borderId="72" xfId="0" applyFont="1" applyFill="1" applyBorder="1" applyAlignment="1">
      <alignment horizontal="center" vertical="center" wrapText="1"/>
    </xf>
    <xf numFmtId="0" fontId="16" fillId="26" borderId="71" xfId="0" applyFont="1" applyFill="1" applyBorder="1" applyAlignment="1">
      <alignment horizontal="center" vertical="center" wrapText="1"/>
    </xf>
    <xf numFmtId="0" fontId="16" fillId="26" borderId="69" xfId="0" applyFont="1" applyFill="1" applyBorder="1" applyAlignment="1">
      <alignment horizontal="left" vertical="center" wrapText="1"/>
    </xf>
    <xf numFmtId="0" fontId="21" fillId="26" borderId="69" xfId="0" applyFont="1" applyFill="1" applyBorder="1"/>
    <xf numFmtId="0" fontId="45" fillId="26" borderId="69" xfId="0" applyFont="1" applyFill="1" applyBorder="1" applyAlignment="1">
      <alignment horizontal="center" vertical="center" wrapText="1"/>
    </xf>
    <xf numFmtId="0" fontId="45" fillId="26" borderId="69" xfId="0" applyFont="1" applyFill="1" applyBorder="1" applyAlignment="1">
      <alignment horizontal="left" vertical="center" wrapText="1"/>
    </xf>
    <xf numFmtId="0" fontId="16" fillId="26" borderId="53" xfId="0" applyFont="1" applyFill="1" applyBorder="1" applyAlignment="1">
      <alignment horizontal="left" vertical="center" wrapText="1"/>
    </xf>
    <xf numFmtId="0" fontId="16" fillId="2" borderId="69" xfId="0" applyFont="1" applyFill="1" applyBorder="1" applyAlignment="1">
      <alignment horizontal="center" vertical="center" wrapText="1"/>
    </xf>
    <xf numFmtId="0" fontId="21" fillId="0" borderId="84" xfId="0" applyFont="1" applyBorder="1"/>
    <xf numFmtId="0" fontId="18" fillId="0" borderId="61" xfId="0" applyFont="1" applyBorder="1" applyAlignment="1">
      <alignment horizontal="center" vertical="center" wrapText="1"/>
    </xf>
    <xf numFmtId="0" fontId="16" fillId="26" borderId="5" xfId="0" applyFont="1" applyFill="1" applyBorder="1" applyAlignment="1">
      <alignment horizontal="left" vertical="center"/>
    </xf>
    <xf numFmtId="0" fontId="16" fillId="26" borderId="5" xfId="0" applyFont="1" applyFill="1" applyBorder="1" applyAlignment="1">
      <alignment horizontal="center" vertical="center"/>
    </xf>
    <xf numFmtId="0" fontId="27" fillId="0" borderId="65"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68"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3"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2" fontId="29" fillId="0" borderId="62" xfId="0" applyNumberFormat="1" applyFont="1" applyBorder="1" applyAlignment="1">
      <alignment horizontal="center" vertical="center" wrapText="1"/>
    </xf>
    <xf numFmtId="2" fontId="29" fillId="0" borderId="63" xfId="0" applyNumberFormat="1" applyFont="1" applyBorder="1" applyAlignment="1">
      <alignment horizontal="center" vertical="center" wrapText="1"/>
    </xf>
    <xf numFmtId="0" fontId="27" fillId="9" borderId="62" xfId="0" applyFont="1" applyFill="1" applyBorder="1" applyAlignment="1">
      <alignment horizontal="center" vertical="center" wrapText="1"/>
    </xf>
    <xf numFmtId="0" fontId="27" fillId="9" borderId="63" xfId="0" applyFont="1" applyFill="1" applyBorder="1" applyAlignment="1">
      <alignment horizontal="center" vertical="center" wrapText="1"/>
    </xf>
    <xf numFmtId="0" fontId="28" fillId="9" borderId="62" xfId="0" applyFont="1" applyFill="1" applyBorder="1" applyAlignment="1">
      <alignment horizontal="justify" vertical="center" wrapText="1"/>
    </xf>
    <xf numFmtId="0" fontId="28" fillId="9" borderId="64" xfId="0" applyFont="1" applyFill="1" applyBorder="1" applyAlignment="1">
      <alignment horizontal="justify" vertical="center" wrapText="1"/>
    </xf>
    <xf numFmtId="0" fontId="28" fillId="9" borderId="63" xfId="0" applyFont="1" applyFill="1" applyBorder="1" applyAlignment="1">
      <alignment horizontal="justify" vertical="center" wrapText="1"/>
    </xf>
    <xf numFmtId="0" fontId="27" fillId="10" borderId="62" xfId="0" applyFont="1" applyFill="1" applyBorder="1" applyAlignment="1">
      <alignment horizontal="center" vertical="center" wrapText="1"/>
    </xf>
    <xf numFmtId="0" fontId="27" fillId="10" borderId="63" xfId="0" applyFont="1" applyFill="1" applyBorder="1" applyAlignment="1">
      <alignment horizontal="center" vertical="center" wrapText="1"/>
    </xf>
    <xf numFmtId="0" fontId="27" fillId="11" borderId="62" xfId="0" applyFont="1" applyFill="1" applyBorder="1" applyAlignment="1">
      <alignment horizontal="center" vertical="center" wrapText="1"/>
    </xf>
    <xf numFmtId="0" fontId="27" fillId="11" borderId="64" xfId="0" applyFont="1" applyFill="1" applyBorder="1" applyAlignment="1">
      <alignment horizontal="center" vertical="center" wrapText="1"/>
    </xf>
    <xf numFmtId="0" fontId="27" fillId="11" borderId="63" xfId="0" applyFont="1" applyFill="1" applyBorder="1" applyAlignment="1">
      <alignment horizontal="center" vertical="center" wrapText="1"/>
    </xf>
    <xf numFmtId="0" fontId="27" fillId="12" borderId="62" xfId="0" applyFont="1" applyFill="1" applyBorder="1" applyAlignment="1">
      <alignment horizontal="center" vertical="center" wrapText="1"/>
    </xf>
    <xf numFmtId="0" fontId="27" fillId="12" borderId="63"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30" fillId="0" borderId="65" xfId="0" applyFont="1" applyBorder="1" applyAlignment="1">
      <alignment horizontal="center" vertical="center" wrapText="1"/>
    </xf>
    <xf numFmtId="0" fontId="30" fillId="0" borderId="68" xfId="0" applyFont="1" applyBorder="1" applyAlignment="1">
      <alignment horizontal="center" vertical="center" wrapText="1"/>
    </xf>
    <xf numFmtId="0" fontId="27" fillId="13" borderId="62" xfId="0" applyFont="1" applyFill="1" applyBorder="1" applyAlignment="1">
      <alignment horizontal="center" vertical="center" wrapText="1"/>
    </xf>
    <xf numFmtId="0" fontId="27" fillId="13" borderId="63" xfId="0" applyFont="1" applyFill="1" applyBorder="1" applyAlignment="1">
      <alignment horizontal="center" vertical="center" wrapText="1"/>
    </xf>
    <xf numFmtId="0" fontId="31" fillId="13" borderId="62" xfId="0" applyFont="1" applyFill="1" applyBorder="1" applyAlignment="1">
      <alignment horizontal="center" vertical="center" wrapText="1"/>
    </xf>
    <xf numFmtId="0" fontId="31" fillId="13" borderId="74" xfId="0" applyFont="1" applyFill="1" applyBorder="1" applyAlignment="1">
      <alignment horizontal="center" vertical="center" wrapText="1"/>
    </xf>
    <xf numFmtId="0" fontId="31" fillId="13" borderId="64" xfId="0" applyFont="1" applyFill="1" applyBorder="1" applyAlignment="1">
      <alignment horizontal="center" vertical="center" wrapText="1"/>
    </xf>
    <xf numFmtId="0" fontId="31" fillId="13" borderId="63" xfId="0" applyFont="1" applyFill="1" applyBorder="1" applyAlignment="1">
      <alignment horizontal="center" vertical="center" wrapText="1"/>
    </xf>
    <xf numFmtId="0" fontId="27" fillId="13" borderId="64" xfId="0" applyFont="1" applyFill="1" applyBorder="1" applyAlignment="1">
      <alignment horizontal="center" vertical="center" wrapText="1"/>
    </xf>
    <xf numFmtId="0" fontId="30" fillId="0" borderId="67"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68" xfId="0" applyFont="1" applyBorder="1" applyAlignment="1">
      <alignment horizontal="center" vertical="center" wrapText="1"/>
    </xf>
    <xf numFmtId="2" fontId="27" fillId="13" borderId="62" xfId="0" applyNumberFormat="1" applyFont="1" applyFill="1" applyBorder="1" applyAlignment="1">
      <alignment horizontal="center" vertical="center" wrapText="1"/>
    </xf>
    <xf numFmtId="2" fontId="27" fillId="13" borderId="74" xfId="0" applyNumberFormat="1" applyFont="1" applyFill="1" applyBorder="1" applyAlignment="1">
      <alignment horizontal="center" vertical="center" wrapText="1"/>
    </xf>
    <xf numFmtId="2" fontId="27" fillId="13" borderId="64" xfId="0" applyNumberFormat="1" applyFont="1" applyFill="1" applyBorder="1" applyAlignment="1">
      <alignment horizontal="center" vertical="center" wrapText="1"/>
    </xf>
    <xf numFmtId="2" fontId="27" fillId="13" borderId="63" xfId="0" applyNumberFormat="1" applyFont="1" applyFill="1" applyBorder="1" applyAlignment="1">
      <alignment horizontal="center" vertical="center" wrapText="1"/>
    </xf>
    <xf numFmtId="0" fontId="27" fillId="14" borderId="65" xfId="0" applyFont="1" applyFill="1" applyBorder="1" applyAlignment="1">
      <alignment horizontal="center" vertical="center" wrapText="1"/>
    </xf>
    <xf numFmtId="0" fontId="27" fillId="14" borderId="67" xfId="0" applyFont="1" applyFill="1" applyBorder="1" applyAlignment="1">
      <alignment horizontal="center" vertical="center" wrapText="1"/>
    </xf>
    <xf numFmtId="0" fontId="27" fillId="14" borderId="68" xfId="0" applyFont="1" applyFill="1" applyBorder="1" applyAlignment="1">
      <alignment horizontal="center" vertical="center" wrapText="1"/>
    </xf>
    <xf numFmtId="0" fontId="30" fillId="14" borderId="65" xfId="0" applyFont="1" applyFill="1" applyBorder="1" applyAlignment="1">
      <alignment horizontal="center" vertical="center" wrapText="1"/>
    </xf>
    <xf numFmtId="0" fontId="30" fillId="14" borderId="67" xfId="0" applyFont="1" applyFill="1" applyBorder="1" applyAlignment="1">
      <alignment horizontal="center" vertical="center" wrapText="1"/>
    </xf>
    <xf numFmtId="0" fontId="30" fillId="14" borderId="68" xfId="0" applyFont="1" applyFill="1" applyBorder="1" applyAlignment="1">
      <alignment horizontal="center" vertical="center" wrapText="1"/>
    </xf>
    <xf numFmtId="0" fontId="30" fillId="14" borderId="62" xfId="0" applyFont="1" applyFill="1" applyBorder="1" applyAlignment="1">
      <alignment vertical="center" wrapText="1"/>
    </xf>
    <xf numFmtId="0" fontId="30" fillId="14" borderId="64" xfId="0" applyFont="1" applyFill="1" applyBorder="1" applyAlignment="1">
      <alignment vertical="center" wrapText="1"/>
    </xf>
    <xf numFmtId="0" fontId="30" fillId="14" borderId="63" xfId="0" applyFont="1" applyFill="1" applyBorder="1" applyAlignment="1">
      <alignment vertical="center" wrapText="1"/>
    </xf>
    <xf numFmtId="0" fontId="34" fillId="12" borderId="62" xfId="0" applyFont="1" applyFill="1" applyBorder="1" applyAlignment="1">
      <alignment horizontal="center" vertical="center" wrapText="1"/>
    </xf>
    <xf numFmtId="0" fontId="34" fillId="12" borderId="64" xfId="0" applyFont="1" applyFill="1" applyBorder="1" applyAlignment="1">
      <alignment horizontal="center" vertical="center" wrapText="1"/>
    </xf>
    <xf numFmtId="0" fontId="34" fillId="12" borderId="63" xfId="0" applyFont="1" applyFill="1" applyBorder="1" applyAlignment="1">
      <alignment horizontal="center" vertical="center" wrapText="1"/>
    </xf>
    <xf numFmtId="0" fontId="31" fillId="15" borderId="62" xfId="0" applyFont="1" applyFill="1" applyBorder="1" applyAlignment="1">
      <alignment horizontal="center" vertical="center" wrapText="1"/>
    </xf>
    <xf numFmtId="0" fontId="31" fillId="15" borderId="63" xfId="0" applyFont="1" applyFill="1" applyBorder="1" applyAlignment="1">
      <alignment horizontal="center" vertical="center" wrapText="1"/>
    </xf>
    <xf numFmtId="0" fontId="31" fillId="15" borderId="64" xfId="0" applyFont="1" applyFill="1" applyBorder="1" applyAlignment="1">
      <alignment horizontal="center" vertical="center" wrapText="1"/>
    </xf>
    <xf numFmtId="0" fontId="31" fillId="14" borderId="65" xfId="0" applyFont="1" applyFill="1" applyBorder="1" applyAlignment="1">
      <alignment horizontal="center" vertical="center" wrapText="1"/>
    </xf>
    <xf numFmtId="0" fontId="31" fillId="14" borderId="67" xfId="0" applyFont="1" applyFill="1" applyBorder="1" applyAlignment="1">
      <alignment horizontal="center" vertical="center" wrapText="1"/>
    </xf>
    <xf numFmtId="0" fontId="31" fillId="14" borderId="68"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63" xfId="0" applyFont="1" applyFill="1" applyBorder="1" applyAlignment="1">
      <alignment horizontal="center" vertical="center" wrapText="1"/>
    </xf>
    <xf numFmtId="0" fontId="27" fillId="13" borderId="74" xfId="0" applyFont="1" applyFill="1" applyBorder="1" applyAlignment="1">
      <alignment horizontal="center" vertical="center" wrapText="1"/>
    </xf>
    <xf numFmtId="0" fontId="29" fillId="14" borderId="65" xfId="0" applyFont="1" applyFill="1" applyBorder="1" applyAlignment="1">
      <alignment horizontal="center" vertical="center" wrapText="1"/>
    </xf>
    <xf numFmtId="0" fontId="29" fillId="14" borderId="67" xfId="0" applyFont="1" applyFill="1" applyBorder="1" applyAlignment="1">
      <alignment horizontal="center" vertical="center" wrapText="1"/>
    </xf>
    <xf numFmtId="0" fontId="29" fillId="14" borderId="68" xfId="0" applyFont="1" applyFill="1" applyBorder="1" applyAlignment="1">
      <alignment horizontal="center" vertical="center" wrapText="1"/>
    </xf>
    <xf numFmtId="0" fontId="27" fillId="14" borderId="62" xfId="0" applyFont="1" applyFill="1" applyBorder="1" applyAlignment="1">
      <alignment horizontal="center" vertical="center" wrapText="1"/>
    </xf>
    <xf numFmtId="0" fontId="27" fillId="14" borderId="63" xfId="0" applyFont="1" applyFill="1" applyBorder="1" applyAlignment="1">
      <alignment horizontal="center" vertical="center" wrapText="1"/>
    </xf>
    <xf numFmtId="0" fontId="28" fillId="14" borderId="62" xfId="0" applyFont="1" applyFill="1" applyBorder="1" applyAlignment="1">
      <alignment horizontal="center" vertical="center" wrapText="1"/>
    </xf>
    <xf numFmtId="0" fontId="28" fillId="14" borderId="63" xfId="0" applyFont="1" applyFill="1" applyBorder="1" applyAlignment="1">
      <alignment horizontal="center" vertical="center" wrapText="1"/>
    </xf>
    <xf numFmtId="0" fontId="28" fillId="14" borderId="65" xfId="0" applyFont="1" applyFill="1" applyBorder="1" applyAlignment="1">
      <alignment horizontal="center" vertical="center" wrapText="1"/>
    </xf>
    <xf numFmtId="0" fontId="28" fillId="14" borderId="68" xfId="0" applyFont="1" applyFill="1" applyBorder="1" applyAlignment="1">
      <alignment horizontal="center" vertical="center" wrapText="1"/>
    </xf>
    <xf numFmtId="10" fontId="29" fillId="14" borderId="62" xfId="0" applyNumberFormat="1" applyFont="1" applyFill="1" applyBorder="1" applyAlignment="1">
      <alignment horizontal="center" vertical="center" wrapText="1"/>
    </xf>
    <xf numFmtId="10" fontId="29" fillId="14" borderId="63" xfId="0" applyNumberFormat="1" applyFont="1" applyFill="1" applyBorder="1" applyAlignment="1">
      <alignment horizontal="center" vertical="center" wrapText="1"/>
    </xf>
    <xf numFmtId="0" fontId="35" fillId="13" borderId="62" xfId="0" applyFont="1" applyFill="1" applyBorder="1" applyAlignment="1">
      <alignment horizontal="center" vertical="center" wrapText="1"/>
    </xf>
    <xf numFmtId="0" fontId="35" fillId="13" borderId="63" xfId="0" applyFont="1" applyFill="1" applyBorder="1" applyAlignment="1">
      <alignment horizontal="center" vertical="center" wrapText="1"/>
    </xf>
    <xf numFmtId="0" fontId="35" fillId="13" borderId="64" xfId="0" applyFont="1" applyFill="1" applyBorder="1" applyAlignment="1">
      <alignment horizontal="center" vertical="center" wrapText="1"/>
    </xf>
    <xf numFmtId="0" fontId="35" fillId="0" borderId="65"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7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34" fillId="13" borderId="62" xfId="0" applyFont="1" applyFill="1" applyBorder="1" applyAlignment="1">
      <alignment horizontal="center" vertical="center" wrapText="1"/>
    </xf>
    <xf numFmtId="0" fontId="34" fillId="13" borderId="64" xfId="0" applyFont="1" applyFill="1" applyBorder="1" applyAlignment="1">
      <alignment horizontal="center" vertical="center" wrapText="1"/>
    </xf>
    <xf numFmtId="0" fontId="34" fillId="13" borderId="63" xfId="0" applyFont="1" applyFill="1" applyBorder="1" applyAlignment="1">
      <alignment horizontal="center" vertical="center" wrapText="1"/>
    </xf>
    <xf numFmtId="0" fontId="29" fillId="0" borderId="62" xfId="0" applyFont="1" applyBorder="1" applyAlignment="1">
      <alignment horizontal="center" vertical="center" wrapText="1"/>
    </xf>
    <xf numFmtId="0" fontId="29" fillId="0" borderId="63" xfId="0" applyFont="1" applyBorder="1" applyAlignment="1">
      <alignment horizontal="center" vertical="center" wrapText="1"/>
    </xf>
    <xf numFmtId="9" fontId="29" fillId="0" borderId="62" xfId="0" applyNumberFormat="1" applyFont="1" applyBorder="1" applyAlignment="1">
      <alignment horizontal="center" vertical="center" wrapText="1"/>
    </xf>
    <xf numFmtId="9" fontId="29" fillId="0" borderId="63" xfId="0" applyNumberFormat="1" applyFont="1" applyBorder="1" applyAlignment="1">
      <alignment horizontal="center" vertical="center" wrapText="1"/>
    </xf>
    <xf numFmtId="0" fontId="27" fillId="12" borderId="74" xfId="0" applyFont="1" applyFill="1" applyBorder="1" applyAlignment="1">
      <alignment horizontal="center" vertical="center" wrapText="1"/>
    </xf>
    <xf numFmtId="0" fontId="14" fillId="0" borderId="5" xfId="0" applyFont="1" applyBorder="1" applyAlignment="1">
      <alignment horizontal="center" vertical="center" wrapText="1"/>
    </xf>
    <xf numFmtId="0" fontId="6" fillId="0" borderId="7" xfId="0" applyFont="1" applyBorder="1"/>
    <xf numFmtId="0" fontId="15" fillId="0" borderId="10" xfId="0" applyFont="1" applyBorder="1" applyAlignment="1">
      <alignment horizontal="center" vertical="center"/>
    </xf>
    <xf numFmtId="0" fontId="6" fillId="0" borderId="13" xfId="0" applyFont="1" applyBorder="1"/>
    <xf numFmtId="0" fontId="6" fillId="0" borderId="17" xfId="0" applyFont="1" applyBorder="1"/>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5" xfId="0" applyFont="1" applyBorder="1" applyAlignment="1">
      <alignment horizontal="center" wrapText="1"/>
    </xf>
    <xf numFmtId="0" fontId="6" fillId="0" borderId="6" xfId="0" applyFont="1" applyBorder="1"/>
    <xf numFmtId="0" fontId="17" fillId="0" borderId="5" xfId="0" applyFont="1" applyBorder="1" applyAlignment="1">
      <alignment horizontal="center" vertical="center"/>
    </xf>
    <xf numFmtId="0" fontId="15" fillId="0" borderId="3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wrapText="1"/>
    </xf>
    <xf numFmtId="0" fontId="17" fillId="0" borderId="5" xfId="0" applyFont="1" applyBorder="1" applyAlignment="1">
      <alignment horizontal="center"/>
    </xf>
    <xf numFmtId="0" fontId="13" fillId="0" borderId="10" xfId="0" applyFont="1" applyBorder="1" applyAlignment="1">
      <alignment horizontal="center" vertical="center"/>
    </xf>
    <xf numFmtId="0" fontId="13" fillId="0" borderId="10" xfId="0" applyFont="1" applyBorder="1" applyAlignment="1">
      <alignment horizontal="center" vertical="center" wrapText="1"/>
    </xf>
    <xf numFmtId="0" fontId="16" fillId="14" borderId="61" xfId="0" applyFont="1" applyFill="1" applyBorder="1" applyAlignment="1">
      <alignment horizontal="left" vertical="center" wrapText="1"/>
    </xf>
    <xf numFmtId="0" fontId="16" fillId="14" borderId="39" xfId="0" applyFont="1" applyFill="1" applyBorder="1" applyAlignment="1">
      <alignment horizontal="center" vertical="center" wrapText="1"/>
    </xf>
    <xf numFmtId="0" fontId="18" fillId="6" borderId="33" xfId="0" applyFont="1" applyFill="1" applyBorder="1" applyAlignment="1">
      <alignment horizontal="center" vertical="center"/>
    </xf>
    <xf numFmtId="0" fontId="18" fillId="6" borderId="37" xfId="0" applyFont="1" applyFill="1" applyBorder="1" applyAlignment="1">
      <alignment horizontal="center" vertical="center"/>
    </xf>
    <xf numFmtId="0" fontId="8" fillId="14" borderId="85" xfId="0" applyFont="1" applyFill="1" applyBorder="1" applyAlignment="1">
      <alignment horizontal="center" vertical="center" wrapText="1"/>
    </xf>
    <xf numFmtId="0" fontId="4" fillId="14" borderId="85" xfId="0" applyFont="1" applyFill="1" applyBorder="1" applyAlignment="1">
      <alignment horizontal="center" vertical="center" wrapText="1"/>
    </xf>
  </cellXfs>
  <cellStyles count="7">
    <cellStyle name="Comma" xfId="6" builtinId="3"/>
    <cellStyle name="Comma 3 2" xfId="3"/>
    <cellStyle name="Normal" xfId="0" builtinId="0"/>
    <cellStyle name="Normal 2 2 2 2" xfId="5"/>
    <cellStyle name="Normal 4" xfId="4"/>
    <cellStyle name="Normal 5" xfId="2"/>
    <cellStyle name="Normal_vizitorebi" xfId="1"/>
  </cellStyles>
  <dxfs count="0"/>
  <tableStyles count="0" defaultTableStyle="TableStyleMedium2"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V486"/>
  <sheetViews>
    <sheetView tabSelected="1" topLeftCell="A163" zoomScale="60" zoomScaleNormal="60" workbookViewId="0">
      <selection activeCell="O178" sqref="O178"/>
    </sheetView>
  </sheetViews>
  <sheetFormatPr defaultColWidth="14.375" defaultRowHeight="15" customHeight="1"/>
  <cols>
    <col min="1" max="1" width="9.75" style="126" customWidth="1"/>
    <col min="2" max="2" width="37.25" style="126" customWidth="1"/>
    <col min="3" max="3" width="36.375" style="126" customWidth="1"/>
    <col min="4" max="4" width="30.25" style="126" customWidth="1"/>
    <col min="5" max="5" width="24.875" style="126" customWidth="1"/>
    <col min="6" max="6" width="6.75" style="126" customWidth="1"/>
    <col min="7" max="7" width="34" style="126" customWidth="1"/>
    <col min="8" max="8" width="16.125" style="126" customWidth="1"/>
    <col min="9" max="9" width="4.75" style="126" hidden="1" customWidth="1"/>
    <col min="10" max="10" width="5.25" style="126" hidden="1" customWidth="1"/>
    <col min="11" max="11" width="19.875" style="126" customWidth="1"/>
    <col min="12" max="12" width="25.375" style="126" customWidth="1"/>
    <col min="13" max="13" width="22" style="126" customWidth="1"/>
    <col min="14" max="14" width="16.375" style="126" customWidth="1"/>
    <col min="15" max="15" width="19.125" style="126" customWidth="1"/>
    <col min="16" max="16" width="28" style="126" customWidth="1"/>
    <col min="17" max="17" width="12.25" style="126" customWidth="1"/>
    <col min="18" max="18" width="12.375" style="126" customWidth="1"/>
    <col min="19" max="19" width="16.625" style="126" customWidth="1"/>
    <col min="20" max="20" width="32.125" style="182" customWidth="1"/>
    <col min="21" max="21" width="27.375" style="182" customWidth="1"/>
    <col min="22" max="22" width="25.25" style="182" customWidth="1"/>
    <col min="23" max="49" width="8.875" style="182" customWidth="1"/>
    <col min="50" max="78" width="14.375" style="182"/>
    <col min="79" max="178" width="14.375" style="70"/>
  </cols>
  <sheetData>
    <row r="1" spans="1:49" ht="38.25" customHeight="1">
      <c r="A1" s="71"/>
      <c r="B1" s="72" t="s">
        <v>0</v>
      </c>
      <c r="C1" s="72"/>
      <c r="D1" s="73"/>
      <c r="E1" s="74"/>
      <c r="F1" s="74"/>
      <c r="G1" s="74"/>
      <c r="H1" s="74"/>
      <c r="I1" s="74"/>
      <c r="J1" s="74"/>
      <c r="K1" s="74"/>
      <c r="L1" s="75"/>
      <c r="M1" s="75"/>
      <c r="N1" s="75"/>
      <c r="O1" s="75"/>
      <c r="P1" s="75"/>
      <c r="Q1" s="75"/>
      <c r="R1" s="74"/>
      <c r="S1" s="76"/>
      <c r="T1" s="180"/>
      <c r="U1" s="200"/>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row>
    <row r="2" spans="1:49" ht="45" customHeight="1">
      <c r="A2" s="601" t="s">
        <v>1</v>
      </c>
      <c r="B2" s="474"/>
      <c r="C2" s="474"/>
      <c r="D2" s="474"/>
      <c r="E2" s="474"/>
      <c r="F2" s="474"/>
      <c r="G2" s="474"/>
      <c r="H2" s="474"/>
      <c r="I2" s="474"/>
      <c r="J2" s="474"/>
      <c r="K2" s="474"/>
      <c r="L2" s="474"/>
      <c r="M2" s="474"/>
      <c r="N2" s="474"/>
      <c r="O2" s="474"/>
      <c r="P2" s="474"/>
      <c r="Q2" s="474"/>
      <c r="R2" s="474"/>
      <c r="S2" s="475"/>
      <c r="T2" s="180"/>
      <c r="U2" s="200"/>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row>
    <row r="3" spans="1:49" ht="84.75" customHeight="1">
      <c r="A3" s="601" t="s">
        <v>2</v>
      </c>
      <c r="B3" s="474"/>
      <c r="C3" s="475"/>
      <c r="D3" s="601" t="s">
        <v>155</v>
      </c>
      <c r="E3" s="474"/>
      <c r="F3" s="474"/>
      <c r="G3" s="474"/>
      <c r="H3" s="474"/>
      <c r="I3" s="474"/>
      <c r="J3" s="474"/>
      <c r="K3" s="474"/>
      <c r="L3" s="474"/>
      <c r="M3" s="474"/>
      <c r="N3" s="474"/>
      <c r="O3" s="474"/>
      <c r="P3" s="474"/>
      <c r="Q3" s="474"/>
      <c r="R3" s="474"/>
      <c r="S3" s="475"/>
      <c r="T3" s="180"/>
      <c r="U3" s="200"/>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row>
    <row r="4" spans="1:49" ht="38.25" customHeight="1">
      <c r="A4" s="593" t="s">
        <v>226</v>
      </c>
      <c r="B4" s="474"/>
      <c r="C4" s="474"/>
      <c r="D4" s="474"/>
      <c r="E4" s="474"/>
      <c r="F4" s="474"/>
      <c r="G4" s="474"/>
      <c r="H4" s="474"/>
      <c r="I4" s="474"/>
      <c r="J4" s="474"/>
      <c r="K4" s="474"/>
      <c r="L4" s="474"/>
      <c r="M4" s="474"/>
      <c r="N4" s="474"/>
      <c r="O4" s="474"/>
      <c r="P4" s="474"/>
      <c r="Q4" s="474"/>
      <c r="R4" s="474"/>
      <c r="S4" s="475"/>
      <c r="T4" s="180"/>
      <c r="U4" s="200"/>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row>
    <row r="5" spans="1:49" ht="38.25" customHeight="1">
      <c r="A5" s="684" t="s">
        <v>3</v>
      </c>
      <c r="B5" s="518"/>
      <c r="C5" s="685" t="s">
        <v>158</v>
      </c>
      <c r="D5" s="77"/>
      <c r="E5" s="686" t="s">
        <v>4</v>
      </c>
      <c r="F5" s="475"/>
      <c r="G5" s="686" t="s">
        <v>5</v>
      </c>
      <c r="H5" s="475"/>
      <c r="I5" s="686" t="s">
        <v>6</v>
      </c>
      <c r="J5" s="474"/>
      <c r="K5" s="474"/>
      <c r="L5" s="475"/>
      <c r="M5" s="686" t="s">
        <v>7</v>
      </c>
      <c r="N5" s="474"/>
      <c r="O5" s="474"/>
      <c r="P5" s="474"/>
      <c r="Q5" s="474"/>
      <c r="R5" s="474"/>
      <c r="S5" s="475"/>
      <c r="T5" s="180"/>
      <c r="U5" s="200"/>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row>
    <row r="6" spans="1:49" ht="38.25" customHeight="1">
      <c r="A6" s="519"/>
      <c r="B6" s="521"/>
      <c r="C6" s="539"/>
      <c r="D6" s="78" t="s">
        <v>8</v>
      </c>
      <c r="E6" s="687">
        <v>2023</v>
      </c>
      <c r="F6" s="475"/>
      <c r="G6" s="687">
        <v>2031</v>
      </c>
      <c r="H6" s="475"/>
      <c r="I6" s="687">
        <v>2037</v>
      </c>
      <c r="J6" s="474"/>
      <c r="K6" s="474"/>
      <c r="L6" s="475"/>
      <c r="M6" s="688" t="s">
        <v>227</v>
      </c>
      <c r="N6" s="517"/>
      <c r="O6" s="517"/>
      <c r="P6" s="517"/>
      <c r="Q6" s="517"/>
      <c r="R6" s="517"/>
      <c r="S6" s="518"/>
      <c r="T6" s="180"/>
      <c r="U6" s="200"/>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row>
    <row r="7" spans="1:49" ht="63" customHeight="1">
      <c r="A7" s="543"/>
      <c r="B7" s="544"/>
      <c r="C7" s="477"/>
      <c r="D7" s="78" t="s">
        <v>9</v>
      </c>
      <c r="E7" s="677">
        <v>154.30000000000001</v>
      </c>
      <c r="F7" s="678"/>
      <c r="G7" s="677">
        <v>270</v>
      </c>
      <c r="H7" s="678"/>
      <c r="I7" s="677">
        <v>350</v>
      </c>
      <c r="J7" s="679"/>
      <c r="K7" s="679"/>
      <c r="L7" s="678"/>
      <c r="M7" s="543"/>
      <c r="N7" s="576"/>
      <c r="O7" s="576"/>
      <c r="P7" s="576"/>
      <c r="Q7" s="576"/>
      <c r="R7" s="576"/>
      <c r="S7" s="544"/>
      <c r="T7" s="180"/>
      <c r="U7" s="200"/>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row>
    <row r="8" spans="1:49" ht="38.25" customHeight="1">
      <c r="A8" s="680" t="s">
        <v>250</v>
      </c>
      <c r="B8" s="524"/>
      <c r="C8" s="524"/>
      <c r="D8" s="524"/>
      <c r="E8" s="524"/>
      <c r="F8" s="524"/>
      <c r="G8" s="524"/>
      <c r="H8" s="524"/>
      <c r="I8" s="524"/>
      <c r="J8" s="524"/>
      <c r="K8" s="524"/>
      <c r="L8" s="524"/>
      <c r="M8" s="524"/>
      <c r="N8" s="524"/>
      <c r="O8" s="524"/>
      <c r="P8" s="524"/>
      <c r="Q8" s="524"/>
      <c r="R8" s="524"/>
      <c r="S8" s="515"/>
      <c r="T8" s="180"/>
      <c r="U8" s="200"/>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row>
    <row r="9" spans="1:49" ht="38.25" customHeight="1">
      <c r="A9" s="580" t="s">
        <v>10</v>
      </c>
      <c r="B9" s="518"/>
      <c r="C9" s="638" t="s">
        <v>160</v>
      </c>
      <c r="D9" s="79"/>
      <c r="E9" s="80" t="s">
        <v>4</v>
      </c>
      <c r="F9" s="488" t="s">
        <v>5</v>
      </c>
      <c r="G9" s="475"/>
      <c r="H9" s="488" t="s">
        <v>5</v>
      </c>
      <c r="I9" s="474"/>
      <c r="J9" s="474"/>
      <c r="K9" s="475"/>
      <c r="L9" s="81" t="s">
        <v>11</v>
      </c>
      <c r="M9" s="488" t="s">
        <v>7</v>
      </c>
      <c r="N9" s="474"/>
      <c r="O9" s="474"/>
      <c r="P9" s="474"/>
      <c r="Q9" s="474"/>
      <c r="R9" s="474"/>
      <c r="S9" s="475"/>
      <c r="T9" s="180"/>
      <c r="U9" s="200"/>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row>
    <row r="10" spans="1:49" ht="38.25" customHeight="1">
      <c r="A10" s="519"/>
      <c r="B10" s="521"/>
      <c r="C10" s="539"/>
      <c r="D10" s="79" t="s">
        <v>8</v>
      </c>
      <c r="E10" s="80">
        <v>2024</v>
      </c>
      <c r="F10" s="488">
        <v>2029</v>
      </c>
      <c r="G10" s="475"/>
      <c r="H10" s="488">
        <v>2033</v>
      </c>
      <c r="I10" s="474"/>
      <c r="J10" s="474"/>
      <c r="K10" s="475"/>
      <c r="L10" s="81">
        <v>2037</v>
      </c>
      <c r="M10" s="534" t="s">
        <v>227</v>
      </c>
      <c r="N10" s="517"/>
      <c r="O10" s="517"/>
      <c r="P10" s="517"/>
      <c r="Q10" s="517"/>
      <c r="R10" s="517"/>
      <c r="S10" s="518"/>
      <c r="T10" s="180"/>
      <c r="U10" s="200"/>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row>
    <row r="11" spans="1:49" ht="38.25" customHeight="1">
      <c r="A11" s="543"/>
      <c r="B11" s="544"/>
      <c r="C11" s="477"/>
      <c r="D11" s="79" t="s">
        <v>9</v>
      </c>
      <c r="E11" s="163">
        <v>1400</v>
      </c>
      <c r="F11" s="548">
        <v>1837</v>
      </c>
      <c r="G11" s="631"/>
      <c r="H11" s="548">
        <v>2275</v>
      </c>
      <c r="I11" s="634"/>
      <c r="J11" s="634"/>
      <c r="K11" s="631"/>
      <c r="L11" s="164">
        <v>2712</v>
      </c>
      <c r="M11" s="543"/>
      <c r="N11" s="576"/>
      <c r="O11" s="576"/>
      <c r="P11" s="576"/>
      <c r="Q11" s="576"/>
      <c r="R11" s="576"/>
      <c r="S11" s="544"/>
      <c r="T11" s="180"/>
      <c r="U11" s="200"/>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row>
    <row r="12" spans="1:49" ht="38.25" customHeight="1">
      <c r="A12" s="516" t="s">
        <v>12</v>
      </c>
      <c r="B12" s="518"/>
      <c r="C12" s="690" t="s">
        <v>13</v>
      </c>
      <c r="D12" s="478" t="s">
        <v>14</v>
      </c>
      <c r="E12" s="476" t="s">
        <v>7</v>
      </c>
      <c r="F12" s="516" t="s">
        <v>15</v>
      </c>
      <c r="G12" s="518"/>
      <c r="H12" s="516" t="s">
        <v>16</v>
      </c>
      <c r="I12" s="517"/>
      <c r="J12" s="517"/>
      <c r="K12" s="518"/>
      <c r="L12" s="511" t="s">
        <v>17</v>
      </c>
      <c r="M12" s="511" t="s">
        <v>18</v>
      </c>
      <c r="N12" s="473" t="s">
        <v>19</v>
      </c>
      <c r="O12" s="474"/>
      <c r="P12" s="474"/>
      <c r="Q12" s="474"/>
      <c r="R12" s="474"/>
      <c r="S12" s="475"/>
      <c r="T12" s="184"/>
      <c r="U12" s="200"/>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row>
    <row r="13" spans="1:49" ht="38.25" customHeight="1">
      <c r="A13" s="519"/>
      <c r="B13" s="521"/>
      <c r="C13" s="539"/>
      <c r="D13" s="546"/>
      <c r="E13" s="539"/>
      <c r="F13" s="519"/>
      <c r="G13" s="521"/>
      <c r="H13" s="519"/>
      <c r="I13" s="520"/>
      <c r="J13" s="520"/>
      <c r="K13" s="521"/>
      <c r="L13" s="512"/>
      <c r="M13" s="512"/>
      <c r="N13" s="473" t="s">
        <v>20</v>
      </c>
      <c r="O13" s="475"/>
      <c r="P13" s="473" t="s">
        <v>21</v>
      </c>
      <c r="Q13" s="474"/>
      <c r="R13" s="475"/>
      <c r="S13" s="478" t="s">
        <v>22</v>
      </c>
      <c r="T13" s="184"/>
      <c r="U13" s="200"/>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row>
    <row r="14" spans="1:49" ht="38.25" customHeight="1">
      <c r="A14" s="543"/>
      <c r="B14" s="544"/>
      <c r="C14" s="477"/>
      <c r="D14" s="479"/>
      <c r="E14" s="477"/>
      <c r="F14" s="543"/>
      <c r="G14" s="544"/>
      <c r="H14" s="543"/>
      <c r="I14" s="576"/>
      <c r="J14" s="576"/>
      <c r="K14" s="544"/>
      <c r="L14" s="513"/>
      <c r="M14" s="513"/>
      <c r="N14" s="82" t="s">
        <v>23</v>
      </c>
      <c r="O14" s="82" t="s">
        <v>24</v>
      </c>
      <c r="P14" s="82" t="s">
        <v>23</v>
      </c>
      <c r="Q14" s="473" t="s">
        <v>25</v>
      </c>
      <c r="R14" s="475"/>
      <c r="S14" s="479"/>
      <c r="T14" s="184"/>
      <c r="U14" s="200"/>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row>
    <row r="15" spans="1:49" ht="120">
      <c r="A15" s="395">
        <v>1</v>
      </c>
      <c r="B15" s="396" t="s">
        <v>337</v>
      </c>
      <c r="C15" s="320" t="s">
        <v>338</v>
      </c>
      <c r="D15" s="320" t="s">
        <v>285</v>
      </c>
      <c r="E15" s="320" t="s">
        <v>284</v>
      </c>
      <c r="F15" s="731" t="s">
        <v>286</v>
      </c>
      <c r="G15" s="456"/>
      <c r="H15" s="731" t="s">
        <v>287</v>
      </c>
      <c r="I15" s="457"/>
      <c r="J15" s="457"/>
      <c r="K15" s="456"/>
      <c r="L15" s="397" t="s">
        <v>262</v>
      </c>
      <c r="M15" s="341">
        <v>11520000</v>
      </c>
      <c r="N15" s="341">
        <v>11520000</v>
      </c>
      <c r="O15" s="341"/>
      <c r="P15" s="341"/>
      <c r="Q15" s="458" t="s">
        <v>349</v>
      </c>
      <c r="R15" s="456"/>
      <c r="S15" s="321">
        <f t="shared" ref="S15:S16" si="0">M15-N15-P15</f>
        <v>0</v>
      </c>
      <c r="T15" s="180"/>
      <c r="U15" s="200"/>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row>
    <row r="16" spans="1:49" ht="118.5" customHeight="1">
      <c r="A16" s="395">
        <v>2</v>
      </c>
      <c r="B16" s="320" t="s">
        <v>288</v>
      </c>
      <c r="C16" s="320" t="s">
        <v>289</v>
      </c>
      <c r="D16" s="320" t="s">
        <v>290</v>
      </c>
      <c r="E16" s="320" t="s">
        <v>284</v>
      </c>
      <c r="F16" s="731" t="s">
        <v>256</v>
      </c>
      <c r="G16" s="456"/>
      <c r="H16" s="731" t="s">
        <v>291</v>
      </c>
      <c r="I16" s="457"/>
      <c r="J16" s="457"/>
      <c r="K16" s="456"/>
      <c r="L16" s="397" t="s">
        <v>339</v>
      </c>
      <c r="M16" s="341">
        <v>187500</v>
      </c>
      <c r="N16" s="341">
        <v>187500</v>
      </c>
      <c r="O16" s="343" t="s">
        <v>292</v>
      </c>
      <c r="P16" s="341"/>
      <c r="Q16" s="458" t="s">
        <v>350</v>
      </c>
      <c r="R16" s="456"/>
      <c r="S16" s="398">
        <f t="shared" si="0"/>
        <v>0</v>
      </c>
      <c r="T16" s="180"/>
      <c r="U16" s="200"/>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row>
    <row r="17" spans="1:178" s="70" customFormat="1" ht="150">
      <c r="A17" s="399">
        <v>3</v>
      </c>
      <c r="B17" s="400" t="s">
        <v>340</v>
      </c>
      <c r="C17" s="400" t="s">
        <v>341</v>
      </c>
      <c r="D17" s="400" t="s">
        <v>342</v>
      </c>
      <c r="E17" s="400" t="s">
        <v>343</v>
      </c>
      <c r="F17" s="732" t="s">
        <v>344</v>
      </c>
      <c r="G17" s="732"/>
      <c r="H17" s="732"/>
      <c r="I17" s="732"/>
      <c r="J17" s="732"/>
      <c r="K17" s="732"/>
      <c r="L17" s="401" t="s">
        <v>300</v>
      </c>
      <c r="M17" s="400">
        <v>251750</v>
      </c>
      <c r="N17" s="402"/>
      <c r="O17" s="399"/>
      <c r="P17" s="399">
        <v>251750</v>
      </c>
      <c r="Q17" s="733" t="s">
        <v>345</v>
      </c>
      <c r="R17" s="733"/>
      <c r="S17" s="404"/>
      <c r="T17" s="180"/>
      <c r="U17" s="200"/>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row>
    <row r="18" spans="1:178" s="70" customFormat="1" ht="75">
      <c r="A18" s="395">
        <v>4</v>
      </c>
      <c r="B18" s="405" t="s">
        <v>346</v>
      </c>
      <c r="C18" s="405" t="s">
        <v>347</v>
      </c>
      <c r="D18" s="405" t="s">
        <v>348</v>
      </c>
      <c r="E18" s="405" t="s">
        <v>343</v>
      </c>
      <c r="F18" s="683" t="s">
        <v>344</v>
      </c>
      <c r="G18" s="683"/>
      <c r="H18" s="683"/>
      <c r="I18" s="683"/>
      <c r="J18" s="683"/>
      <c r="K18" s="683"/>
      <c r="L18" s="406" t="s">
        <v>300</v>
      </c>
      <c r="M18" s="405">
        <v>251750</v>
      </c>
      <c r="N18" s="407"/>
      <c r="O18" s="405"/>
      <c r="P18" s="405">
        <v>5000</v>
      </c>
      <c r="Q18" s="683" t="s">
        <v>345</v>
      </c>
      <c r="R18" s="683"/>
      <c r="S18" s="405"/>
      <c r="T18" s="176"/>
      <c r="U18" s="200"/>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row>
    <row r="19" spans="1:178" s="70" customFormat="1" ht="38.25" customHeight="1">
      <c r="A19" s="346"/>
      <c r="B19" s="347"/>
      <c r="C19" s="347"/>
      <c r="D19" s="347"/>
      <c r="E19" s="347"/>
      <c r="F19" s="734"/>
      <c r="G19" s="735"/>
      <c r="H19" s="734"/>
      <c r="I19" s="736"/>
      <c r="J19" s="736"/>
      <c r="K19" s="735"/>
      <c r="L19" s="348"/>
      <c r="M19" s="347"/>
      <c r="N19" s="349"/>
      <c r="O19" s="347"/>
      <c r="P19" s="347"/>
      <c r="Q19" s="734"/>
      <c r="R19" s="735"/>
      <c r="S19" s="347"/>
      <c r="T19" s="176"/>
      <c r="U19" s="200"/>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row>
    <row r="20" spans="1:178" ht="38.25" customHeight="1">
      <c r="A20" s="560" t="s">
        <v>228</v>
      </c>
      <c r="B20" s="590"/>
      <c r="C20" s="590"/>
      <c r="D20" s="590"/>
      <c r="E20" s="590"/>
      <c r="F20" s="590"/>
      <c r="G20" s="590"/>
      <c r="H20" s="590"/>
      <c r="I20" s="590"/>
      <c r="J20" s="590"/>
      <c r="K20" s="590"/>
      <c r="L20" s="590"/>
      <c r="M20" s="590"/>
      <c r="N20" s="590"/>
      <c r="O20" s="590"/>
      <c r="P20" s="590"/>
      <c r="Q20" s="590"/>
      <c r="R20" s="590"/>
      <c r="S20" s="503"/>
      <c r="T20" s="185"/>
      <c r="U20" s="200"/>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row>
    <row r="21" spans="1:178" ht="38.25" customHeight="1">
      <c r="A21" s="541" t="s">
        <v>26</v>
      </c>
      <c r="B21" s="542"/>
      <c r="C21" s="692" t="s">
        <v>162</v>
      </c>
      <c r="D21" s="86"/>
      <c r="E21" s="87" t="s">
        <v>4</v>
      </c>
      <c r="F21" s="632" t="s">
        <v>5</v>
      </c>
      <c r="G21" s="503"/>
      <c r="H21" s="632" t="s">
        <v>5</v>
      </c>
      <c r="I21" s="633"/>
      <c r="J21" s="633"/>
      <c r="K21" s="503"/>
      <c r="L21" s="88" t="s">
        <v>11</v>
      </c>
      <c r="M21" s="632" t="s">
        <v>7</v>
      </c>
      <c r="N21" s="633"/>
      <c r="O21" s="633"/>
      <c r="P21" s="633"/>
      <c r="Q21" s="633"/>
      <c r="R21" s="633"/>
      <c r="S21" s="503"/>
      <c r="T21" s="185"/>
      <c r="U21" s="200"/>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row>
    <row r="22" spans="1:178" ht="38.25" customHeight="1">
      <c r="A22" s="519"/>
      <c r="B22" s="521"/>
      <c r="C22" s="539"/>
      <c r="D22" s="79" t="s">
        <v>8</v>
      </c>
      <c r="E22" s="80">
        <v>2023</v>
      </c>
      <c r="F22" s="488">
        <v>2029</v>
      </c>
      <c r="G22" s="475"/>
      <c r="H22" s="488">
        <v>2033</v>
      </c>
      <c r="I22" s="474"/>
      <c r="J22" s="474"/>
      <c r="K22" s="475"/>
      <c r="L22" s="81">
        <v>2037</v>
      </c>
      <c r="M22" s="534" t="s">
        <v>227</v>
      </c>
      <c r="N22" s="517"/>
      <c r="O22" s="517"/>
      <c r="P22" s="517"/>
      <c r="Q22" s="517"/>
      <c r="R22" s="517"/>
      <c r="S22" s="518"/>
      <c r="T22" s="185"/>
      <c r="U22" s="200"/>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t="s">
        <v>27</v>
      </c>
      <c r="AW22" s="192" t="s">
        <v>28</v>
      </c>
    </row>
    <row r="23" spans="1:178" ht="38.25" customHeight="1">
      <c r="A23" s="543"/>
      <c r="B23" s="544"/>
      <c r="C23" s="477"/>
      <c r="D23" s="79" t="s">
        <v>9</v>
      </c>
      <c r="E23" s="163">
        <v>32.299999999999997</v>
      </c>
      <c r="F23" s="548">
        <v>42.3</v>
      </c>
      <c r="G23" s="549"/>
      <c r="H23" s="548">
        <v>52.3</v>
      </c>
      <c r="I23" s="550"/>
      <c r="J23" s="550"/>
      <c r="K23" s="549"/>
      <c r="L23" s="164">
        <v>62.3</v>
      </c>
      <c r="M23" s="543"/>
      <c r="N23" s="576"/>
      <c r="O23" s="576"/>
      <c r="P23" s="576"/>
      <c r="Q23" s="576"/>
      <c r="R23" s="576"/>
      <c r="S23" s="544"/>
      <c r="T23" s="185"/>
      <c r="U23" s="200"/>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row>
    <row r="24" spans="1:178" ht="38.25" customHeight="1">
      <c r="A24" s="516" t="s">
        <v>12</v>
      </c>
      <c r="B24" s="518"/>
      <c r="C24" s="691" t="s">
        <v>13</v>
      </c>
      <c r="D24" s="476" t="s">
        <v>14</v>
      </c>
      <c r="E24" s="476" t="s">
        <v>7</v>
      </c>
      <c r="F24" s="516" t="s">
        <v>15</v>
      </c>
      <c r="G24" s="518"/>
      <c r="H24" s="516" t="s">
        <v>16</v>
      </c>
      <c r="I24" s="517"/>
      <c r="J24" s="517"/>
      <c r="K24" s="518"/>
      <c r="L24" s="511" t="s">
        <v>17</v>
      </c>
      <c r="M24" s="511" t="s">
        <v>18</v>
      </c>
      <c r="N24" s="473" t="s">
        <v>19</v>
      </c>
      <c r="O24" s="474"/>
      <c r="P24" s="474"/>
      <c r="Q24" s="474"/>
      <c r="R24" s="474"/>
      <c r="S24" s="475"/>
      <c r="T24" s="184"/>
      <c r="U24" s="200"/>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row>
    <row r="25" spans="1:178" ht="38.25" customHeight="1">
      <c r="A25" s="519"/>
      <c r="B25" s="521"/>
      <c r="C25" s="546"/>
      <c r="D25" s="539"/>
      <c r="E25" s="539"/>
      <c r="F25" s="519"/>
      <c r="G25" s="521"/>
      <c r="H25" s="519"/>
      <c r="I25" s="520"/>
      <c r="J25" s="520"/>
      <c r="K25" s="521"/>
      <c r="L25" s="512"/>
      <c r="M25" s="512"/>
      <c r="N25" s="473" t="s">
        <v>20</v>
      </c>
      <c r="O25" s="475"/>
      <c r="P25" s="473" t="s">
        <v>21</v>
      </c>
      <c r="Q25" s="474"/>
      <c r="R25" s="475"/>
      <c r="S25" s="478" t="s">
        <v>22</v>
      </c>
      <c r="T25" s="184"/>
      <c r="U25" s="200"/>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row>
    <row r="26" spans="1:178" ht="38.25" customHeight="1">
      <c r="A26" s="543"/>
      <c r="B26" s="544"/>
      <c r="C26" s="479"/>
      <c r="D26" s="477"/>
      <c r="E26" s="477"/>
      <c r="F26" s="543"/>
      <c r="G26" s="544"/>
      <c r="H26" s="543"/>
      <c r="I26" s="576"/>
      <c r="J26" s="576"/>
      <c r="K26" s="544"/>
      <c r="L26" s="513"/>
      <c r="M26" s="513"/>
      <c r="N26" s="82" t="s">
        <v>23</v>
      </c>
      <c r="O26" s="82" t="s">
        <v>24</v>
      </c>
      <c r="P26" s="82" t="s">
        <v>23</v>
      </c>
      <c r="Q26" s="473" t="s">
        <v>25</v>
      </c>
      <c r="R26" s="475"/>
      <c r="S26" s="479"/>
      <c r="T26" s="184"/>
      <c r="U26" s="200"/>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row>
    <row r="27" spans="1:178" s="316" customFormat="1" ht="192.75" customHeight="1">
      <c r="A27" s="311">
        <v>1</v>
      </c>
      <c r="B27" s="312" t="s">
        <v>293</v>
      </c>
      <c r="C27" s="313" t="s">
        <v>336</v>
      </c>
      <c r="D27" s="311" t="s">
        <v>294</v>
      </c>
      <c r="E27" s="313" t="s">
        <v>284</v>
      </c>
      <c r="F27" s="693" t="s">
        <v>256</v>
      </c>
      <c r="G27" s="682"/>
      <c r="H27" s="681"/>
      <c r="I27" s="689"/>
      <c r="J27" s="689"/>
      <c r="K27" s="682"/>
      <c r="L27" s="314" t="s">
        <v>262</v>
      </c>
      <c r="M27" s="314">
        <v>3000</v>
      </c>
      <c r="N27" s="311">
        <v>3000</v>
      </c>
      <c r="O27" s="314"/>
      <c r="P27" s="314"/>
      <c r="Q27" s="681"/>
      <c r="R27" s="682"/>
      <c r="S27" s="315"/>
      <c r="T27" s="307"/>
      <c r="U27" s="308"/>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10"/>
      <c r="CF27" s="310"/>
      <c r="CG27" s="310"/>
      <c r="CH27" s="310"/>
      <c r="CI27" s="310"/>
      <c r="CJ27" s="310"/>
      <c r="CK27" s="310"/>
      <c r="CL27" s="310"/>
      <c r="CM27" s="310"/>
      <c r="CN27" s="310"/>
      <c r="CO27" s="310"/>
      <c r="CP27" s="310"/>
      <c r="CQ27" s="310"/>
      <c r="CR27" s="310"/>
      <c r="CS27" s="310"/>
      <c r="CT27" s="310"/>
      <c r="CU27" s="310"/>
      <c r="CV27" s="310"/>
      <c r="CW27" s="310"/>
      <c r="CX27" s="310"/>
      <c r="CY27" s="310"/>
      <c r="CZ27" s="310"/>
      <c r="DA27" s="310"/>
      <c r="DB27" s="310"/>
      <c r="DC27" s="310"/>
      <c r="DD27" s="310"/>
      <c r="DE27" s="310"/>
      <c r="DF27" s="310"/>
      <c r="DG27" s="310"/>
      <c r="DH27" s="310"/>
      <c r="DI27" s="310"/>
      <c r="DJ27" s="310"/>
      <c r="DK27" s="310"/>
      <c r="DL27" s="310"/>
      <c r="DM27" s="310"/>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10"/>
      <c r="EN27" s="310"/>
      <c r="EO27" s="310"/>
      <c r="EP27" s="310"/>
      <c r="EQ27" s="310"/>
      <c r="ER27" s="310"/>
      <c r="ES27" s="310"/>
      <c r="ET27" s="310"/>
      <c r="EU27" s="310"/>
      <c r="EV27" s="310"/>
      <c r="EW27" s="310"/>
      <c r="EX27" s="310"/>
      <c r="EY27" s="310"/>
      <c r="EZ27" s="310"/>
      <c r="FA27" s="310"/>
      <c r="FB27" s="310"/>
      <c r="FC27" s="310"/>
      <c r="FD27" s="310"/>
      <c r="FE27" s="310"/>
      <c r="FF27" s="310"/>
      <c r="FG27" s="310"/>
      <c r="FH27" s="310"/>
      <c r="FI27" s="310"/>
      <c r="FJ27" s="310"/>
      <c r="FK27" s="310"/>
      <c r="FL27" s="310"/>
      <c r="FM27" s="310"/>
      <c r="FN27" s="310"/>
      <c r="FO27" s="310"/>
      <c r="FP27" s="310"/>
      <c r="FQ27" s="310"/>
      <c r="FR27" s="310"/>
      <c r="FS27" s="310"/>
      <c r="FT27" s="310"/>
      <c r="FU27" s="310"/>
      <c r="FV27" s="310"/>
    </row>
    <row r="28" spans="1:178" ht="38.25" customHeight="1">
      <c r="A28" s="90"/>
      <c r="B28" s="91"/>
      <c r="C28" s="92"/>
      <c r="D28" s="84"/>
      <c r="E28" s="85"/>
      <c r="F28" s="573"/>
      <c r="G28" s="573"/>
      <c r="H28" s="573"/>
      <c r="I28" s="573"/>
      <c r="J28" s="573"/>
      <c r="K28" s="573"/>
      <c r="L28" s="85"/>
      <c r="M28" s="93">
        <f>SUM(M27:M27)</f>
        <v>3000</v>
      </c>
      <c r="N28" s="93">
        <f>SUM(N27:N27)</f>
        <v>3000</v>
      </c>
      <c r="O28" s="93">
        <f>SUM(O27:O27)</f>
        <v>0</v>
      </c>
      <c r="P28" s="93">
        <f>SUM(P27:P27)</f>
        <v>0</v>
      </c>
      <c r="Q28" s="484">
        <f>SUM(Q27:Q27)</f>
        <v>0</v>
      </c>
      <c r="R28" s="475"/>
      <c r="S28" s="162">
        <f>SUM(S27:S27)</f>
        <v>0</v>
      </c>
      <c r="T28" s="203">
        <f>M28-N28-P28</f>
        <v>0</v>
      </c>
      <c r="U28" s="183">
        <f>M28</f>
        <v>3000</v>
      </c>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row>
    <row r="29" spans="1:178" ht="38.25" customHeight="1">
      <c r="A29" s="577" t="s">
        <v>229</v>
      </c>
      <c r="B29" s="578"/>
      <c r="C29" s="578"/>
      <c r="D29" s="578"/>
      <c r="E29" s="578"/>
      <c r="F29" s="578"/>
      <c r="G29" s="578"/>
      <c r="H29" s="578"/>
      <c r="I29" s="578"/>
      <c r="J29" s="578"/>
      <c r="K29" s="578"/>
      <c r="L29" s="578"/>
      <c r="M29" s="578"/>
      <c r="N29" s="578"/>
      <c r="O29" s="578"/>
      <c r="P29" s="578"/>
      <c r="Q29" s="578"/>
      <c r="R29" s="578"/>
      <c r="S29" s="579"/>
      <c r="T29" s="185"/>
      <c r="U29" s="200"/>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row>
    <row r="30" spans="1:178" ht="38.25" customHeight="1">
      <c r="A30" s="580" t="s">
        <v>29</v>
      </c>
      <c r="B30" s="518"/>
      <c r="C30" s="638" t="s">
        <v>164</v>
      </c>
      <c r="D30" s="79"/>
      <c r="E30" s="80" t="s">
        <v>4</v>
      </c>
      <c r="F30" s="488" t="s">
        <v>5</v>
      </c>
      <c r="G30" s="475"/>
      <c r="H30" s="488" t="s">
        <v>5</v>
      </c>
      <c r="I30" s="474"/>
      <c r="J30" s="474"/>
      <c r="K30" s="475"/>
      <c r="L30" s="81" t="s">
        <v>11</v>
      </c>
      <c r="M30" s="488" t="s">
        <v>7</v>
      </c>
      <c r="N30" s="474"/>
      <c r="O30" s="474"/>
      <c r="P30" s="474"/>
      <c r="Q30" s="474"/>
      <c r="R30" s="474"/>
      <c r="S30" s="475"/>
      <c r="T30" s="185"/>
      <c r="U30" s="200"/>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row>
    <row r="31" spans="1:178" ht="38.25" customHeight="1">
      <c r="A31" s="519"/>
      <c r="B31" s="521"/>
      <c r="C31" s="539"/>
      <c r="D31" s="79" t="s">
        <v>8</v>
      </c>
      <c r="E31" s="80">
        <v>2023</v>
      </c>
      <c r="F31" s="488">
        <v>2029</v>
      </c>
      <c r="G31" s="475"/>
      <c r="H31" s="488">
        <v>2033</v>
      </c>
      <c r="I31" s="474"/>
      <c r="J31" s="474"/>
      <c r="K31" s="475"/>
      <c r="L31" s="81">
        <v>2037</v>
      </c>
      <c r="M31" s="534" t="s">
        <v>227</v>
      </c>
      <c r="N31" s="517"/>
      <c r="O31" s="517"/>
      <c r="P31" s="517"/>
      <c r="Q31" s="517"/>
      <c r="R31" s="517"/>
      <c r="S31" s="518"/>
      <c r="T31" s="185"/>
      <c r="U31" s="200"/>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row>
    <row r="32" spans="1:178" ht="38.25" customHeight="1">
      <c r="A32" s="543"/>
      <c r="B32" s="544"/>
      <c r="C32" s="477"/>
      <c r="D32" s="79" t="s">
        <v>9</v>
      </c>
      <c r="E32" s="163">
        <v>3</v>
      </c>
      <c r="F32" s="548">
        <v>4</v>
      </c>
      <c r="G32" s="631"/>
      <c r="H32" s="548">
        <v>5.5</v>
      </c>
      <c r="I32" s="634"/>
      <c r="J32" s="634"/>
      <c r="K32" s="631"/>
      <c r="L32" s="164">
        <v>7</v>
      </c>
      <c r="M32" s="543"/>
      <c r="N32" s="576"/>
      <c r="O32" s="576"/>
      <c r="P32" s="576"/>
      <c r="Q32" s="576"/>
      <c r="R32" s="576"/>
      <c r="S32" s="544"/>
      <c r="T32" s="185"/>
      <c r="U32" s="200"/>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row>
    <row r="33" spans="1:178" ht="38.25" customHeight="1">
      <c r="A33" s="516" t="s">
        <v>12</v>
      </c>
      <c r="B33" s="518"/>
      <c r="C33" s="575" t="s">
        <v>13</v>
      </c>
      <c r="D33" s="478" t="s">
        <v>14</v>
      </c>
      <c r="E33" s="476" t="s">
        <v>7</v>
      </c>
      <c r="F33" s="516" t="s">
        <v>15</v>
      </c>
      <c r="G33" s="518"/>
      <c r="H33" s="516" t="s">
        <v>16</v>
      </c>
      <c r="I33" s="517"/>
      <c r="J33" s="517"/>
      <c r="K33" s="518"/>
      <c r="L33" s="511" t="s">
        <v>17</v>
      </c>
      <c r="M33" s="511" t="s">
        <v>18</v>
      </c>
      <c r="N33" s="473" t="s">
        <v>19</v>
      </c>
      <c r="O33" s="474"/>
      <c r="P33" s="474"/>
      <c r="Q33" s="474"/>
      <c r="R33" s="474"/>
      <c r="S33" s="475"/>
      <c r="T33" s="184"/>
      <c r="U33" s="200"/>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row>
    <row r="34" spans="1:178" ht="38.25" customHeight="1">
      <c r="A34" s="519"/>
      <c r="B34" s="521"/>
      <c r="C34" s="539"/>
      <c r="D34" s="546"/>
      <c r="E34" s="539"/>
      <c r="F34" s="519"/>
      <c r="G34" s="521"/>
      <c r="H34" s="519"/>
      <c r="I34" s="520"/>
      <c r="J34" s="520"/>
      <c r="K34" s="521"/>
      <c r="L34" s="512"/>
      <c r="M34" s="512"/>
      <c r="N34" s="473" t="s">
        <v>20</v>
      </c>
      <c r="O34" s="475"/>
      <c r="P34" s="473" t="s">
        <v>21</v>
      </c>
      <c r="Q34" s="474"/>
      <c r="R34" s="475"/>
      <c r="S34" s="478" t="s">
        <v>22</v>
      </c>
      <c r="T34" s="184"/>
      <c r="U34" s="200"/>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row>
    <row r="35" spans="1:178" ht="38.25" customHeight="1">
      <c r="A35" s="543"/>
      <c r="B35" s="544"/>
      <c r="C35" s="477"/>
      <c r="D35" s="479"/>
      <c r="E35" s="477"/>
      <c r="F35" s="543"/>
      <c r="G35" s="544"/>
      <c r="H35" s="543"/>
      <c r="I35" s="576"/>
      <c r="J35" s="576"/>
      <c r="K35" s="544"/>
      <c r="L35" s="513"/>
      <c r="M35" s="513"/>
      <c r="N35" s="82" t="s">
        <v>23</v>
      </c>
      <c r="O35" s="82" t="s">
        <v>24</v>
      </c>
      <c r="P35" s="82" t="s">
        <v>23</v>
      </c>
      <c r="Q35" s="473" t="s">
        <v>25</v>
      </c>
      <c r="R35" s="475"/>
      <c r="S35" s="479"/>
      <c r="T35" s="184"/>
      <c r="U35" s="200"/>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row>
    <row r="36" spans="1:178" ht="141.75" customHeight="1">
      <c r="A36" s="74">
        <v>1</v>
      </c>
      <c r="B36" s="94" t="s">
        <v>276</v>
      </c>
      <c r="C36" s="72" t="s">
        <v>277</v>
      </c>
      <c r="D36" s="72" t="s">
        <v>278</v>
      </c>
      <c r="E36" s="72" t="s">
        <v>279</v>
      </c>
      <c r="F36" s="600" t="s">
        <v>256</v>
      </c>
      <c r="G36" s="475"/>
      <c r="H36" s="600"/>
      <c r="I36" s="489"/>
      <c r="J36" s="489"/>
      <c r="K36" s="475"/>
      <c r="L36" s="318" t="s">
        <v>257</v>
      </c>
      <c r="M36" s="317">
        <v>1000</v>
      </c>
      <c r="N36" s="287">
        <v>1000</v>
      </c>
      <c r="O36" s="287"/>
      <c r="P36" s="287">
        <v>0</v>
      </c>
      <c r="Q36" s="468"/>
      <c r="R36" s="475"/>
      <c r="S36" s="288">
        <f t="shared" ref="S36:S37" si="1">M36-N36-P36</f>
        <v>0</v>
      </c>
      <c r="T36" s="186"/>
      <c r="U36" s="201"/>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row>
    <row r="37" spans="1:178" ht="133.5" customHeight="1">
      <c r="A37" s="74">
        <v>2</v>
      </c>
      <c r="B37" s="95" t="s">
        <v>280</v>
      </c>
      <c r="C37" s="72" t="s">
        <v>281</v>
      </c>
      <c r="D37" s="72" t="s">
        <v>282</v>
      </c>
      <c r="E37" s="72" t="s">
        <v>283</v>
      </c>
      <c r="F37" s="600" t="s">
        <v>256</v>
      </c>
      <c r="G37" s="475"/>
      <c r="H37" s="600"/>
      <c r="I37" s="489"/>
      <c r="J37" s="489"/>
      <c r="K37" s="475"/>
      <c r="L37" s="318">
        <v>2028</v>
      </c>
      <c r="M37" s="317">
        <v>1000</v>
      </c>
      <c r="N37" s="287">
        <v>1000</v>
      </c>
      <c r="O37" s="287"/>
      <c r="P37" s="287">
        <v>0</v>
      </c>
      <c r="Q37" s="468"/>
      <c r="R37" s="475"/>
      <c r="S37" s="288">
        <f t="shared" si="1"/>
        <v>0</v>
      </c>
      <c r="T37" s="186"/>
      <c r="U37" s="201"/>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row>
    <row r="38" spans="1:178" ht="38.25" customHeight="1">
      <c r="A38" s="90"/>
      <c r="B38" s="100"/>
      <c r="C38" s="100"/>
      <c r="D38" s="84"/>
      <c r="E38" s="84"/>
      <c r="F38" s="573"/>
      <c r="G38" s="573"/>
      <c r="H38" s="573"/>
      <c r="I38" s="573"/>
      <c r="J38" s="573"/>
      <c r="K38" s="573"/>
      <c r="L38" s="84"/>
      <c r="M38" s="96">
        <f>M36+M37</f>
        <v>2000</v>
      </c>
      <c r="N38" s="96">
        <f>N36+N37</f>
        <v>2000</v>
      </c>
      <c r="O38" s="96"/>
      <c r="P38" s="96"/>
      <c r="Q38" s="629"/>
      <c r="R38" s="475"/>
      <c r="S38" s="207"/>
      <c r="T38" s="203">
        <f>M38-N38-P38</f>
        <v>0</v>
      </c>
      <c r="U38" s="183">
        <f>M38</f>
        <v>2000</v>
      </c>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row>
    <row r="39" spans="1:178" ht="38.25" customHeight="1">
      <c r="A39" s="577" t="s">
        <v>230</v>
      </c>
      <c r="B39" s="578"/>
      <c r="C39" s="578"/>
      <c r="D39" s="578"/>
      <c r="E39" s="578"/>
      <c r="F39" s="578"/>
      <c r="G39" s="578"/>
      <c r="H39" s="578"/>
      <c r="I39" s="578"/>
      <c r="J39" s="578"/>
      <c r="K39" s="578"/>
      <c r="L39" s="578"/>
      <c r="M39" s="578"/>
      <c r="N39" s="578"/>
      <c r="O39" s="578"/>
      <c r="P39" s="578"/>
      <c r="Q39" s="578"/>
      <c r="R39" s="578"/>
      <c r="S39" s="579"/>
      <c r="T39" s="185"/>
      <c r="U39" s="200"/>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row>
    <row r="40" spans="1:178" ht="38.25" customHeight="1">
      <c r="A40" s="580" t="s">
        <v>231</v>
      </c>
      <c r="B40" s="518"/>
      <c r="C40" s="581" t="s">
        <v>167</v>
      </c>
      <c r="D40" s="80"/>
      <c r="E40" s="80" t="s">
        <v>4</v>
      </c>
      <c r="F40" s="488" t="s">
        <v>5</v>
      </c>
      <c r="G40" s="475"/>
      <c r="H40" s="488" t="s">
        <v>5</v>
      </c>
      <c r="I40" s="474"/>
      <c r="J40" s="474"/>
      <c r="K40" s="475"/>
      <c r="L40" s="81" t="s">
        <v>11</v>
      </c>
      <c r="M40" s="488" t="s">
        <v>7</v>
      </c>
      <c r="N40" s="474"/>
      <c r="O40" s="474"/>
      <c r="P40" s="474"/>
      <c r="Q40" s="474"/>
      <c r="R40" s="474"/>
      <c r="S40" s="475"/>
      <c r="T40" s="185"/>
      <c r="U40" s="200"/>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row>
    <row r="41" spans="1:178" ht="38.25" customHeight="1">
      <c r="A41" s="519"/>
      <c r="B41" s="521"/>
      <c r="C41" s="546"/>
      <c r="D41" s="80" t="s">
        <v>8</v>
      </c>
      <c r="E41" s="80">
        <v>2025</v>
      </c>
      <c r="F41" s="488">
        <v>2029</v>
      </c>
      <c r="G41" s="475"/>
      <c r="H41" s="488">
        <v>2033</v>
      </c>
      <c r="I41" s="474"/>
      <c r="J41" s="474"/>
      <c r="K41" s="475"/>
      <c r="L41" s="81">
        <v>2037</v>
      </c>
      <c r="M41" s="534"/>
      <c r="N41" s="517"/>
      <c r="O41" s="517"/>
      <c r="P41" s="517"/>
      <c r="Q41" s="517"/>
      <c r="R41" s="517"/>
      <c r="S41" s="518"/>
      <c r="T41" s="184"/>
      <c r="U41" s="200"/>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row>
    <row r="42" spans="1:178" ht="38.25" customHeight="1">
      <c r="A42" s="543"/>
      <c r="B42" s="544"/>
      <c r="C42" s="547"/>
      <c r="D42" s="101" t="s">
        <v>9</v>
      </c>
      <c r="E42" s="166">
        <v>2</v>
      </c>
      <c r="F42" s="624">
        <v>7</v>
      </c>
      <c r="G42" s="625"/>
      <c r="H42" s="624">
        <v>12</v>
      </c>
      <c r="I42" s="626"/>
      <c r="J42" s="626"/>
      <c r="K42" s="625"/>
      <c r="L42" s="167">
        <v>17</v>
      </c>
      <c r="M42" s="522"/>
      <c r="N42" s="523"/>
      <c r="O42" s="523"/>
      <c r="P42" s="523"/>
      <c r="Q42" s="523"/>
      <c r="R42" s="523"/>
      <c r="S42" s="460"/>
      <c r="T42" s="184"/>
      <c r="U42" s="200"/>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row>
    <row r="43" spans="1:178" ht="38.25" customHeight="1">
      <c r="A43" s="535" t="s">
        <v>12</v>
      </c>
      <c r="B43" s="518"/>
      <c r="C43" s="575" t="s">
        <v>13</v>
      </c>
      <c r="D43" s="476" t="s">
        <v>14</v>
      </c>
      <c r="E43" s="476" t="s">
        <v>7</v>
      </c>
      <c r="F43" s="516" t="s">
        <v>15</v>
      </c>
      <c r="G43" s="518"/>
      <c r="H43" s="516" t="s">
        <v>16</v>
      </c>
      <c r="I43" s="517"/>
      <c r="J43" s="517"/>
      <c r="K43" s="518"/>
      <c r="L43" s="511" t="s">
        <v>17</v>
      </c>
      <c r="M43" s="511" t="s">
        <v>18</v>
      </c>
      <c r="N43" s="473" t="s">
        <v>19</v>
      </c>
      <c r="O43" s="474"/>
      <c r="P43" s="474"/>
      <c r="Q43" s="474"/>
      <c r="R43" s="474"/>
      <c r="S43" s="475"/>
      <c r="T43" s="184"/>
      <c r="U43" s="200"/>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row>
    <row r="44" spans="1:178" ht="38.25" customHeight="1">
      <c r="A44" s="536"/>
      <c r="B44" s="521"/>
      <c r="C44" s="539"/>
      <c r="D44" s="539"/>
      <c r="E44" s="539"/>
      <c r="F44" s="519"/>
      <c r="G44" s="521"/>
      <c r="H44" s="519"/>
      <c r="I44" s="520"/>
      <c r="J44" s="520"/>
      <c r="K44" s="521"/>
      <c r="L44" s="512"/>
      <c r="M44" s="512"/>
      <c r="N44" s="473" t="s">
        <v>20</v>
      </c>
      <c r="O44" s="475"/>
      <c r="P44" s="473" t="s">
        <v>21</v>
      </c>
      <c r="Q44" s="474"/>
      <c r="R44" s="475"/>
      <c r="S44" s="478" t="s">
        <v>22</v>
      </c>
      <c r="T44" s="185"/>
      <c r="U44" s="200"/>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row>
    <row r="45" spans="1:178" ht="38.25" customHeight="1">
      <c r="A45" s="537"/>
      <c r="B45" s="460"/>
      <c r="C45" s="477"/>
      <c r="D45" s="477"/>
      <c r="E45" s="477"/>
      <c r="F45" s="543"/>
      <c r="G45" s="544"/>
      <c r="H45" s="543"/>
      <c r="I45" s="576"/>
      <c r="J45" s="576"/>
      <c r="K45" s="544"/>
      <c r="L45" s="513"/>
      <c r="M45" s="513"/>
      <c r="N45" s="82" t="s">
        <v>23</v>
      </c>
      <c r="O45" s="82" t="s">
        <v>24</v>
      </c>
      <c r="P45" s="82" t="s">
        <v>23</v>
      </c>
      <c r="Q45" s="473" t="s">
        <v>25</v>
      </c>
      <c r="R45" s="475"/>
      <c r="S45" s="479"/>
      <c r="T45" s="178"/>
      <c r="U45" s="200"/>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row>
    <row r="46" spans="1:178" s="173" customFormat="1" ht="75" customHeight="1">
      <c r="A46" s="319">
        <v>1</v>
      </c>
      <c r="B46" s="320" t="s">
        <v>332</v>
      </c>
      <c r="C46" s="320" t="s">
        <v>271</v>
      </c>
      <c r="D46" s="300" t="s">
        <v>272</v>
      </c>
      <c r="E46" s="300" t="s">
        <v>273</v>
      </c>
      <c r="F46" s="458" t="s">
        <v>274</v>
      </c>
      <c r="G46" s="456"/>
      <c r="H46" s="458"/>
      <c r="I46" s="457"/>
      <c r="J46" s="457"/>
      <c r="K46" s="456"/>
      <c r="L46" s="341" t="s">
        <v>262</v>
      </c>
      <c r="M46" s="343">
        <v>80000</v>
      </c>
      <c r="N46" s="343">
        <v>80000</v>
      </c>
      <c r="O46" s="343"/>
      <c r="P46" s="343"/>
      <c r="Q46" s="627"/>
      <c r="R46" s="456"/>
      <c r="S46" s="321">
        <f t="shared" ref="S46:S47" si="2">M46-N46-P46</f>
        <v>0</v>
      </c>
      <c r="T46" s="185"/>
      <c r="U46" s="200"/>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2"/>
      <c r="DH46" s="182"/>
      <c r="DI46" s="182"/>
      <c r="DJ46" s="182"/>
      <c r="DK46" s="182"/>
      <c r="DL46" s="182"/>
      <c r="DM46" s="182"/>
      <c r="DN46" s="182"/>
      <c r="DO46" s="182"/>
      <c r="DP46" s="182"/>
      <c r="DQ46" s="182"/>
      <c r="DR46" s="182"/>
      <c r="DS46" s="182"/>
      <c r="DT46" s="182"/>
      <c r="DU46" s="182"/>
      <c r="DV46" s="182"/>
      <c r="DW46" s="182"/>
      <c r="DX46" s="182"/>
      <c r="DY46" s="182"/>
      <c r="DZ46" s="182"/>
      <c r="EA46" s="182"/>
      <c r="EB46" s="182"/>
      <c r="EC46" s="182"/>
      <c r="ED46" s="182"/>
      <c r="EE46" s="182"/>
      <c r="EF46" s="182"/>
      <c r="EG46" s="182"/>
      <c r="EH46" s="182"/>
      <c r="EI46" s="182"/>
      <c r="EJ46" s="182"/>
      <c r="EK46" s="182"/>
      <c r="EL46" s="182"/>
      <c r="EM46" s="182"/>
      <c r="EN46" s="182"/>
      <c r="EO46" s="182"/>
      <c r="EP46" s="182"/>
      <c r="EQ46" s="182"/>
      <c r="ER46" s="182"/>
      <c r="ES46" s="182"/>
      <c r="ET46" s="182"/>
      <c r="EU46" s="182"/>
      <c r="EV46" s="182"/>
      <c r="EW46" s="182"/>
      <c r="EX46" s="182"/>
      <c r="EY46" s="182"/>
      <c r="EZ46" s="182"/>
      <c r="FA46" s="182"/>
      <c r="FB46" s="182"/>
      <c r="FC46" s="182"/>
      <c r="FD46" s="182"/>
      <c r="FE46" s="182"/>
      <c r="FF46" s="182"/>
      <c r="FG46" s="182"/>
      <c r="FH46" s="182"/>
      <c r="FI46" s="182"/>
      <c r="FJ46" s="182"/>
      <c r="FK46" s="182"/>
      <c r="FL46" s="182"/>
      <c r="FM46" s="182"/>
      <c r="FN46" s="182"/>
      <c r="FO46" s="182"/>
      <c r="FP46" s="182"/>
      <c r="FQ46" s="182"/>
      <c r="FR46" s="182"/>
      <c r="FS46" s="182"/>
      <c r="FT46" s="182"/>
      <c r="FU46" s="182"/>
      <c r="FV46" s="182"/>
    </row>
    <row r="47" spans="1:178" s="173" customFormat="1" ht="79.5" customHeight="1">
      <c r="A47" s="319">
        <v>2</v>
      </c>
      <c r="B47" s="320" t="s">
        <v>334</v>
      </c>
      <c r="C47" s="320" t="s">
        <v>335</v>
      </c>
      <c r="D47" s="300" t="s">
        <v>275</v>
      </c>
      <c r="E47" s="300" t="s">
        <v>273</v>
      </c>
      <c r="F47" s="458" t="s">
        <v>274</v>
      </c>
      <c r="G47" s="456"/>
      <c r="H47" s="458"/>
      <c r="I47" s="457"/>
      <c r="J47" s="457"/>
      <c r="K47" s="456"/>
      <c r="L47" s="318" t="s">
        <v>257</v>
      </c>
      <c r="M47" s="317">
        <v>30000</v>
      </c>
      <c r="N47" s="317">
        <v>30000</v>
      </c>
      <c r="O47" s="317"/>
      <c r="P47" s="317"/>
      <c r="Q47" s="627"/>
      <c r="R47" s="456"/>
      <c r="S47" s="321">
        <f t="shared" si="2"/>
        <v>0</v>
      </c>
      <c r="T47" s="186"/>
      <c r="U47" s="201"/>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2"/>
      <c r="BV47" s="182"/>
      <c r="BW47" s="182"/>
      <c r="BX47" s="182"/>
      <c r="BY47" s="182"/>
      <c r="BZ47" s="182"/>
      <c r="CA47" s="182"/>
      <c r="CB47" s="182"/>
      <c r="CC47" s="182"/>
      <c r="CD47" s="182"/>
      <c r="CE47" s="182"/>
      <c r="CF47" s="182"/>
      <c r="CG47" s="182"/>
      <c r="CH47" s="182"/>
      <c r="CI47" s="182"/>
      <c r="CJ47" s="182"/>
      <c r="CK47" s="182"/>
      <c r="CL47" s="182"/>
      <c r="CM47" s="182"/>
      <c r="CN47" s="182"/>
      <c r="CO47" s="182"/>
      <c r="CP47" s="182"/>
      <c r="CQ47" s="182"/>
      <c r="CR47" s="182"/>
      <c r="CS47" s="182"/>
      <c r="CT47" s="182"/>
      <c r="CU47" s="182"/>
      <c r="CV47" s="182"/>
      <c r="CW47" s="182"/>
      <c r="CX47" s="182"/>
      <c r="CY47" s="182"/>
      <c r="CZ47" s="182"/>
      <c r="DA47" s="182"/>
      <c r="DB47" s="182"/>
      <c r="DC47" s="182"/>
      <c r="DD47" s="182"/>
      <c r="DE47" s="182"/>
      <c r="DF47" s="182"/>
      <c r="DG47" s="182"/>
      <c r="DH47" s="182"/>
      <c r="DI47" s="182"/>
      <c r="DJ47" s="182"/>
      <c r="DK47" s="182"/>
      <c r="DL47" s="182"/>
      <c r="DM47" s="182"/>
      <c r="DN47" s="182"/>
      <c r="DO47" s="182"/>
      <c r="DP47" s="182"/>
      <c r="DQ47" s="182"/>
      <c r="DR47" s="182"/>
      <c r="DS47" s="182"/>
      <c r="DT47" s="182"/>
      <c r="DU47" s="182"/>
      <c r="DV47" s="182"/>
      <c r="DW47" s="182"/>
      <c r="DX47" s="182"/>
      <c r="DY47" s="182"/>
      <c r="DZ47" s="182"/>
      <c r="EA47" s="182"/>
      <c r="EB47" s="182"/>
      <c r="EC47" s="182"/>
      <c r="ED47" s="182"/>
      <c r="EE47" s="182"/>
      <c r="EF47" s="182"/>
      <c r="EG47" s="182"/>
      <c r="EH47" s="182"/>
      <c r="EI47" s="182"/>
      <c r="EJ47" s="182"/>
      <c r="EK47" s="182"/>
      <c r="EL47" s="182"/>
      <c r="EM47" s="182"/>
      <c r="EN47" s="182"/>
      <c r="EO47" s="182"/>
      <c r="EP47" s="182"/>
      <c r="EQ47" s="182"/>
      <c r="ER47" s="182"/>
      <c r="ES47" s="182"/>
      <c r="ET47" s="182"/>
      <c r="EU47" s="182"/>
      <c r="EV47" s="182"/>
      <c r="EW47" s="182"/>
      <c r="EX47" s="182"/>
      <c r="EY47" s="182"/>
      <c r="EZ47" s="182"/>
      <c r="FA47" s="182"/>
      <c r="FB47" s="182"/>
      <c r="FC47" s="182"/>
      <c r="FD47" s="182"/>
      <c r="FE47" s="182"/>
      <c r="FF47" s="182"/>
      <c r="FG47" s="182"/>
      <c r="FH47" s="182"/>
      <c r="FI47" s="182"/>
      <c r="FJ47" s="182"/>
      <c r="FK47" s="182"/>
      <c r="FL47" s="182"/>
      <c r="FM47" s="182"/>
      <c r="FN47" s="182"/>
      <c r="FO47" s="182"/>
      <c r="FP47" s="182"/>
      <c r="FQ47" s="182"/>
      <c r="FR47" s="182"/>
      <c r="FS47" s="182"/>
      <c r="FT47" s="182"/>
      <c r="FU47" s="182"/>
      <c r="FV47" s="182"/>
    </row>
    <row r="48" spans="1:178" ht="38.25" customHeight="1">
      <c r="A48" s="71"/>
      <c r="B48" s="103"/>
      <c r="C48" s="104"/>
      <c r="D48" s="105"/>
      <c r="E48" s="105"/>
      <c r="F48" s="594"/>
      <c r="G48" s="475"/>
      <c r="H48" s="594"/>
      <c r="I48" s="474"/>
      <c r="J48" s="474"/>
      <c r="K48" s="475"/>
      <c r="L48" s="105"/>
      <c r="M48" s="93">
        <f>SUM(M46:M47)</f>
        <v>110000</v>
      </c>
      <c r="N48" s="93">
        <f>SUM(N46:N47)</f>
        <v>110000</v>
      </c>
      <c r="O48" s="93">
        <f>SUM(O46:O47)</f>
        <v>0</v>
      </c>
      <c r="P48" s="93">
        <f>SUM(P46:P47)</f>
        <v>0</v>
      </c>
      <c r="Q48" s="484">
        <f>SUM(Q46:Q47)</f>
        <v>0</v>
      </c>
      <c r="R48" s="475"/>
      <c r="S48" s="162">
        <f>SUM(S46:S47)</f>
        <v>0</v>
      </c>
      <c r="T48" s="205">
        <f>M48-N48-P48</f>
        <v>0</v>
      </c>
      <c r="U48" s="183">
        <f>M48</f>
        <v>110000</v>
      </c>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row>
    <row r="49" spans="1:178" ht="38.25" customHeight="1">
      <c r="A49" s="531" t="s">
        <v>232</v>
      </c>
      <c r="B49" s="474"/>
      <c r="C49" s="474"/>
      <c r="D49" s="474"/>
      <c r="E49" s="474"/>
      <c r="F49" s="474"/>
      <c r="G49" s="474"/>
      <c r="H49" s="474"/>
      <c r="I49" s="474"/>
      <c r="J49" s="474"/>
      <c r="K49" s="474"/>
      <c r="L49" s="474"/>
      <c r="M49" s="474"/>
      <c r="N49" s="474"/>
      <c r="O49" s="474"/>
      <c r="P49" s="474"/>
      <c r="Q49" s="474"/>
      <c r="R49" s="474"/>
      <c r="S49" s="475"/>
      <c r="T49" s="185"/>
      <c r="U49" s="200"/>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row>
    <row r="50" spans="1:178" ht="38.25" customHeight="1">
      <c r="A50" s="541" t="s">
        <v>31</v>
      </c>
      <c r="B50" s="542"/>
      <c r="C50" s="636" t="s">
        <v>170</v>
      </c>
      <c r="D50" s="87"/>
      <c r="E50" s="87" t="s">
        <v>4</v>
      </c>
      <c r="F50" s="632" t="s">
        <v>5</v>
      </c>
      <c r="G50" s="503"/>
      <c r="H50" s="632" t="s">
        <v>5</v>
      </c>
      <c r="I50" s="633"/>
      <c r="J50" s="633"/>
      <c r="K50" s="503"/>
      <c r="L50" s="88" t="s">
        <v>11</v>
      </c>
      <c r="M50" s="632" t="s">
        <v>7</v>
      </c>
      <c r="N50" s="633"/>
      <c r="O50" s="633"/>
      <c r="P50" s="633"/>
      <c r="Q50" s="633"/>
      <c r="R50" s="633"/>
      <c r="S50" s="503"/>
      <c r="T50" s="178"/>
      <c r="U50" s="200"/>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row>
    <row r="51" spans="1:178" ht="38.25" customHeight="1">
      <c r="A51" s="519"/>
      <c r="B51" s="521"/>
      <c r="C51" s="546"/>
      <c r="D51" s="80" t="s">
        <v>8</v>
      </c>
      <c r="E51" s="80">
        <v>2025</v>
      </c>
      <c r="F51" s="488">
        <v>2029</v>
      </c>
      <c r="G51" s="475"/>
      <c r="H51" s="488">
        <v>2033</v>
      </c>
      <c r="I51" s="474"/>
      <c r="J51" s="474"/>
      <c r="K51" s="475"/>
      <c r="L51" s="81">
        <v>2037</v>
      </c>
      <c r="M51" s="490" t="s">
        <v>227</v>
      </c>
      <c r="N51" s="555"/>
      <c r="O51" s="555"/>
      <c r="P51" s="555"/>
      <c r="Q51" s="555"/>
      <c r="R51" s="555"/>
      <c r="S51" s="556"/>
      <c r="T51" s="185"/>
      <c r="U51" s="200"/>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row>
    <row r="52" spans="1:178" ht="38.25" customHeight="1">
      <c r="A52" s="543"/>
      <c r="B52" s="544"/>
      <c r="C52" s="479"/>
      <c r="D52" s="80" t="s">
        <v>9</v>
      </c>
      <c r="E52" s="163">
        <v>12.5</v>
      </c>
      <c r="F52" s="548">
        <v>15</v>
      </c>
      <c r="G52" s="631"/>
      <c r="H52" s="548">
        <v>20</v>
      </c>
      <c r="I52" s="634"/>
      <c r="J52" s="634"/>
      <c r="K52" s="631"/>
      <c r="L52" s="164">
        <v>30</v>
      </c>
      <c r="M52" s="557"/>
      <c r="N52" s="558"/>
      <c r="O52" s="558"/>
      <c r="P52" s="558"/>
      <c r="Q52" s="558"/>
      <c r="R52" s="558"/>
      <c r="S52" s="559"/>
      <c r="T52" s="185"/>
      <c r="U52" s="200"/>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row>
    <row r="53" spans="1:178" ht="38.25" customHeight="1">
      <c r="A53" s="516" t="s">
        <v>12</v>
      </c>
      <c r="B53" s="518"/>
      <c r="C53" s="635" t="s">
        <v>13</v>
      </c>
      <c r="D53" s="476" t="s">
        <v>14</v>
      </c>
      <c r="E53" s="476" t="s">
        <v>7</v>
      </c>
      <c r="F53" s="516" t="s">
        <v>15</v>
      </c>
      <c r="G53" s="518"/>
      <c r="H53" s="516" t="s">
        <v>16</v>
      </c>
      <c r="I53" s="517"/>
      <c r="J53" s="517"/>
      <c r="K53" s="518"/>
      <c r="L53" s="511" t="s">
        <v>17</v>
      </c>
      <c r="M53" s="511" t="s">
        <v>18</v>
      </c>
      <c r="N53" s="473" t="s">
        <v>19</v>
      </c>
      <c r="O53" s="474"/>
      <c r="P53" s="474"/>
      <c r="Q53" s="474"/>
      <c r="R53" s="474"/>
      <c r="S53" s="475"/>
      <c r="T53" s="185"/>
      <c r="U53" s="200"/>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row>
    <row r="54" spans="1:178" ht="38.25" customHeight="1">
      <c r="A54" s="519"/>
      <c r="B54" s="521"/>
      <c r="C54" s="546"/>
      <c r="D54" s="539"/>
      <c r="E54" s="539"/>
      <c r="F54" s="519"/>
      <c r="G54" s="521"/>
      <c r="H54" s="519"/>
      <c r="I54" s="520"/>
      <c r="J54" s="520"/>
      <c r="K54" s="521"/>
      <c r="L54" s="512"/>
      <c r="M54" s="512"/>
      <c r="N54" s="473" t="s">
        <v>20</v>
      </c>
      <c r="O54" s="475"/>
      <c r="P54" s="473" t="s">
        <v>21</v>
      </c>
      <c r="Q54" s="474"/>
      <c r="R54" s="475"/>
      <c r="S54" s="478" t="s">
        <v>22</v>
      </c>
      <c r="T54" s="185"/>
      <c r="U54" s="200"/>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row>
    <row r="55" spans="1:178" ht="38.25" customHeight="1">
      <c r="A55" s="543"/>
      <c r="B55" s="544"/>
      <c r="C55" s="479"/>
      <c r="D55" s="477"/>
      <c r="E55" s="477"/>
      <c r="F55" s="543"/>
      <c r="G55" s="544"/>
      <c r="H55" s="543"/>
      <c r="I55" s="576"/>
      <c r="J55" s="576"/>
      <c r="K55" s="544"/>
      <c r="L55" s="513"/>
      <c r="M55" s="513"/>
      <c r="N55" s="82" t="s">
        <v>23</v>
      </c>
      <c r="O55" s="82" t="s">
        <v>24</v>
      </c>
      <c r="P55" s="82" t="s">
        <v>23</v>
      </c>
      <c r="Q55" s="473" t="s">
        <v>25</v>
      </c>
      <c r="R55" s="475"/>
      <c r="S55" s="479"/>
      <c r="T55" s="185"/>
      <c r="U55" s="200"/>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row>
    <row r="56" spans="1:178" s="173" customFormat="1" ht="200.25" customHeight="1">
      <c r="A56" s="300">
        <v>1</v>
      </c>
      <c r="B56" s="322" t="s">
        <v>328</v>
      </c>
      <c r="C56" s="322" t="s">
        <v>330</v>
      </c>
      <c r="D56" s="322" t="s">
        <v>331</v>
      </c>
      <c r="E56" s="322" t="s">
        <v>329</v>
      </c>
      <c r="F56" s="455" t="s">
        <v>256</v>
      </c>
      <c r="G56" s="456"/>
      <c r="H56" s="455"/>
      <c r="I56" s="630"/>
      <c r="J56" s="630"/>
      <c r="K56" s="456"/>
      <c r="L56" s="323" t="s">
        <v>257</v>
      </c>
      <c r="M56" s="324">
        <v>1000</v>
      </c>
      <c r="N56" s="324">
        <v>1000</v>
      </c>
      <c r="O56" s="324"/>
      <c r="P56" s="324"/>
      <c r="Q56" s="627"/>
      <c r="R56" s="456"/>
      <c r="S56" s="325">
        <v>0</v>
      </c>
      <c r="T56" s="180"/>
      <c r="U56" s="200"/>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2"/>
      <c r="AY56" s="182"/>
      <c r="AZ56" s="182"/>
      <c r="BA56" s="182"/>
      <c r="BB56" s="182"/>
      <c r="BC56" s="182"/>
      <c r="BD56" s="182"/>
      <c r="BE56" s="182"/>
      <c r="BF56" s="182"/>
      <c r="BG56" s="182"/>
      <c r="BH56" s="182"/>
      <c r="BI56" s="182"/>
      <c r="BJ56" s="182"/>
      <c r="BK56" s="182"/>
      <c r="BL56" s="182"/>
      <c r="BM56" s="182"/>
      <c r="BN56" s="182"/>
      <c r="BO56" s="182"/>
      <c r="BP56" s="182"/>
      <c r="BQ56" s="182"/>
      <c r="BR56" s="182"/>
      <c r="BS56" s="182"/>
      <c r="BT56" s="182"/>
      <c r="BU56" s="182"/>
      <c r="BV56" s="182"/>
      <c r="BW56" s="182"/>
      <c r="BX56" s="182"/>
      <c r="BY56" s="182"/>
      <c r="BZ56" s="182"/>
      <c r="CA56" s="182"/>
      <c r="CB56" s="182"/>
      <c r="CC56" s="182"/>
      <c r="CD56" s="182"/>
      <c r="CE56" s="182"/>
      <c r="CF56" s="182"/>
      <c r="CG56" s="182"/>
      <c r="CH56" s="182"/>
      <c r="CI56" s="182"/>
      <c r="CJ56" s="182"/>
      <c r="CK56" s="182"/>
      <c r="CL56" s="182"/>
      <c r="CM56" s="182"/>
      <c r="CN56" s="182"/>
      <c r="CO56" s="182"/>
      <c r="CP56" s="182"/>
      <c r="CQ56" s="182"/>
      <c r="CR56" s="182"/>
      <c r="CS56" s="182"/>
      <c r="CT56" s="182"/>
      <c r="CU56" s="182"/>
      <c r="CV56" s="182"/>
      <c r="CW56" s="182"/>
      <c r="CX56" s="182"/>
      <c r="CY56" s="182"/>
      <c r="CZ56" s="182"/>
      <c r="DA56" s="182"/>
      <c r="DB56" s="182"/>
      <c r="DC56" s="182"/>
      <c r="DD56" s="182"/>
      <c r="DE56" s="182"/>
      <c r="DF56" s="182"/>
      <c r="DG56" s="182"/>
      <c r="DH56" s="182"/>
      <c r="DI56" s="182"/>
      <c r="DJ56" s="182"/>
      <c r="DK56" s="182"/>
      <c r="DL56" s="182"/>
      <c r="DM56" s="182"/>
      <c r="DN56" s="182"/>
      <c r="DO56" s="182"/>
      <c r="DP56" s="182"/>
      <c r="DQ56" s="182"/>
      <c r="DR56" s="182"/>
      <c r="DS56" s="182"/>
      <c r="DT56" s="182"/>
      <c r="DU56" s="182"/>
      <c r="DV56" s="182"/>
      <c r="DW56" s="182"/>
      <c r="DX56" s="182"/>
      <c r="DY56" s="182"/>
      <c r="DZ56" s="182"/>
      <c r="EA56" s="182"/>
      <c r="EB56" s="182"/>
      <c r="EC56" s="182"/>
      <c r="ED56" s="182"/>
      <c r="EE56" s="182"/>
      <c r="EF56" s="182"/>
      <c r="EG56" s="182"/>
      <c r="EH56" s="182"/>
      <c r="EI56" s="182"/>
      <c r="EJ56" s="182"/>
      <c r="EK56" s="182"/>
      <c r="EL56" s="182"/>
      <c r="EM56" s="182"/>
      <c r="EN56" s="182"/>
      <c r="EO56" s="182"/>
      <c r="EP56" s="182"/>
      <c r="EQ56" s="182"/>
      <c r="ER56" s="182"/>
      <c r="ES56" s="182"/>
      <c r="ET56" s="182"/>
      <c r="EU56" s="182"/>
      <c r="EV56" s="182"/>
      <c r="EW56" s="182"/>
      <c r="EX56" s="182"/>
      <c r="EY56" s="182"/>
      <c r="EZ56" s="182"/>
      <c r="FA56" s="182"/>
      <c r="FB56" s="182"/>
      <c r="FC56" s="182"/>
      <c r="FD56" s="182"/>
      <c r="FE56" s="182"/>
      <c r="FF56" s="182"/>
      <c r="FG56" s="182"/>
      <c r="FH56" s="182"/>
      <c r="FI56" s="182"/>
      <c r="FJ56" s="182"/>
      <c r="FK56" s="182"/>
      <c r="FL56" s="182"/>
      <c r="FM56" s="182"/>
      <c r="FN56" s="182"/>
      <c r="FO56" s="182"/>
      <c r="FP56" s="182"/>
      <c r="FQ56" s="182"/>
      <c r="FR56" s="182"/>
      <c r="FS56" s="182"/>
      <c r="FT56" s="182"/>
      <c r="FU56" s="182"/>
      <c r="FV56" s="182"/>
    </row>
    <row r="57" spans="1:178" ht="195" customHeight="1">
      <c r="A57" s="74">
        <v>1</v>
      </c>
      <c r="B57" s="72" t="s">
        <v>554</v>
      </c>
      <c r="C57" s="72" t="s">
        <v>555</v>
      </c>
      <c r="D57" s="72" t="s">
        <v>556</v>
      </c>
      <c r="E57" s="72" t="s">
        <v>557</v>
      </c>
      <c r="F57" s="600" t="s">
        <v>274</v>
      </c>
      <c r="G57" s="475"/>
      <c r="H57" s="600"/>
      <c r="I57" s="489"/>
      <c r="J57" s="489"/>
      <c r="K57" s="475"/>
      <c r="L57" s="391" t="s">
        <v>262</v>
      </c>
      <c r="M57" s="392">
        <v>50000</v>
      </c>
      <c r="N57" s="392">
        <v>50000</v>
      </c>
      <c r="O57" s="392"/>
      <c r="P57" s="392"/>
      <c r="Q57" s="637"/>
      <c r="R57" s="475"/>
      <c r="S57" s="390">
        <f t="shared" ref="S57:S59" si="3">M57-N57-P57</f>
        <v>0</v>
      </c>
      <c r="T57" s="180"/>
      <c r="U57" s="200"/>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row>
    <row r="58" spans="1:178" s="182" customFormat="1" ht="141" customHeight="1">
      <c r="A58" s="415">
        <v>4</v>
      </c>
      <c r="B58" s="449" t="s">
        <v>558</v>
      </c>
      <c r="C58" s="449" t="s">
        <v>559</v>
      </c>
      <c r="D58" s="449" t="s">
        <v>560</v>
      </c>
      <c r="E58" s="873" t="s">
        <v>561</v>
      </c>
      <c r="F58" s="583" t="s">
        <v>562</v>
      </c>
      <c r="G58" s="585"/>
      <c r="H58" s="583"/>
      <c r="I58" s="584"/>
      <c r="J58" s="584"/>
      <c r="K58" s="585"/>
      <c r="L58" s="450" t="s">
        <v>262</v>
      </c>
      <c r="M58" s="326">
        <v>750000</v>
      </c>
      <c r="N58" s="326">
        <v>750000</v>
      </c>
      <c r="O58" s="326"/>
      <c r="P58" s="326"/>
      <c r="Q58" s="874"/>
      <c r="R58" s="584"/>
      <c r="S58" s="403">
        <f t="shared" si="3"/>
        <v>0</v>
      </c>
      <c r="T58" s="186"/>
      <c r="U58" s="201"/>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row>
    <row r="59" spans="1:178" s="173" customFormat="1" ht="99.75" customHeight="1">
      <c r="A59" s="415">
        <v>5</v>
      </c>
      <c r="B59" s="322" t="s">
        <v>563</v>
      </c>
      <c r="C59" s="322" t="s">
        <v>564</v>
      </c>
      <c r="D59" s="322" t="s">
        <v>565</v>
      </c>
      <c r="E59" s="322" t="s">
        <v>566</v>
      </c>
      <c r="F59" s="455" t="s">
        <v>562</v>
      </c>
      <c r="G59" s="456"/>
      <c r="H59" s="455"/>
      <c r="I59" s="457"/>
      <c r="J59" s="457"/>
      <c r="K59" s="456"/>
      <c r="L59" s="394" t="s">
        <v>262</v>
      </c>
      <c r="M59" s="393">
        <v>30000</v>
      </c>
      <c r="N59" s="393">
        <v>30000</v>
      </c>
      <c r="O59" s="393"/>
      <c r="P59" s="393"/>
      <c r="Q59" s="627"/>
      <c r="R59" s="457"/>
      <c r="S59" s="418">
        <f t="shared" si="3"/>
        <v>0</v>
      </c>
      <c r="T59" s="186"/>
      <c r="U59" s="201"/>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c r="BW59" s="182"/>
      <c r="BX59" s="182"/>
      <c r="BY59" s="182"/>
      <c r="BZ59" s="182"/>
      <c r="CA59" s="182"/>
      <c r="CB59" s="182"/>
      <c r="CC59" s="182"/>
      <c r="CD59" s="182"/>
      <c r="CE59" s="182"/>
      <c r="CF59" s="182"/>
      <c r="CG59" s="182"/>
      <c r="CH59" s="182"/>
      <c r="CI59" s="182"/>
      <c r="CJ59" s="182"/>
      <c r="CK59" s="182"/>
      <c r="CL59" s="182"/>
      <c r="CM59" s="182"/>
      <c r="CN59" s="182"/>
      <c r="CO59" s="182"/>
      <c r="CP59" s="182"/>
      <c r="CQ59" s="182"/>
      <c r="CR59" s="182"/>
      <c r="CS59" s="182"/>
      <c r="CT59" s="182"/>
      <c r="CU59" s="182"/>
      <c r="CV59" s="182"/>
      <c r="CW59" s="182"/>
      <c r="CX59" s="182"/>
      <c r="CY59" s="182"/>
      <c r="CZ59" s="182"/>
      <c r="DA59" s="182"/>
      <c r="DB59" s="182"/>
      <c r="DC59" s="182"/>
      <c r="DD59" s="182"/>
      <c r="DE59" s="182"/>
      <c r="DF59" s="182"/>
      <c r="DG59" s="182"/>
      <c r="DH59" s="182"/>
      <c r="DI59" s="182"/>
      <c r="DJ59" s="182"/>
      <c r="DK59" s="182"/>
      <c r="DL59" s="182"/>
      <c r="DM59" s="182"/>
      <c r="DN59" s="182"/>
      <c r="DO59" s="182"/>
      <c r="DP59" s="182"/>
      <c r="DQ59" s="182"/>
      <c r="DR59" s="182"/>
      <c r="DS59" s="182"/>
      <c r="DT59" s="182"/>
      <c r="DU59" s="182"/>
      <c r="DV59" s="182"/>
      <c r="DW59" s="182"/>
      <c r="DX59" s="182"/>
      <c r="DY59" s="182"/>
      <c r="DZ59" s="182"/>
      <c r="EA59" s="182"/>
      <c r="EB59" s="182"/>
      <c r="EC59" s="182"/>
      <c r="ED59" s="182"/>
      <c r="EE59" s="182"/>
      <c r="EF59" s="182"/>
      <c r="EG59" s="182"/>
      <c r="EH59" s="182"/>
      <c r="EI59" s="182"/>
      <c r="EJ59" s="182"/>
      <c r="EK59" s="182"/>
      <c r="EL59" s="182"/>
      <c r="EM59" s="182"/>
      <c r="EN59" s="182"/>
      <c r="EO59" s="182"/>
      <c r="EP59" s="182"/>
      <c r="EQ59" s="182"/>
      <c r="ER59" s="182"/>
      <c r="ES59" s="182"/>
      <c r="ET59" s="182"/>
      <c r="EU59" s="182"/>
      <c r="EV59" s="182"/>
      <c r="EW59" s="182"/>
      <c r="EX59" s="182"/>
      <c r="EY59" s="182"/>
      <c r="EZ59" s="182"/>
      <c r="FA59" s="182"/>
      <c r="FB59" s="182"/>
      <c r="FC59" s="182"/>
      <c r="FD59" s="182"/>
      <c r="FE59" s="182"/>
      <c r="FF59" s="182"/>
      <c r="FG59" s="182"/>
      <c r="FH59" s="182"/>
      <c r="FI59" s="182"/>
      <c r="FJ59" s="182"/>
      <c r="FK59" s="182"/>
      <c r="FL59" s="182"/>
      <c r="FM59" s="182"/>
      <c r="FN59" s="182"/>
      <c r="FO59" s="182"/>
      <c r="FP59" s="182"/>
      <c r="FQ59" s="182"/>
      <c r="FR59" s="182"/>
      <c r="FS59" s="182"/>
      <c r="FT59" s="182"/>
      <c r="FU59" s="182"/>
      <c r="FV59" s="182"/>
    </row>
    <row r="60" spans="1:178" s="70" customFormat="1" ht="38.25" customHeight="1">
      <c r="A60" s="359"/>
      <c r="B60" s="111"/>
      <c r="C60" s="111"/>
      <c r="D60" s="389"/>
      <c r="E60" s="389"/>
      <c r="F60" s="758"/>
      <c r="G60" s="758"/>
      <c r="H60" s="758"/>
      <c r="I60" s="758"/>
      <c r="J60" s="758"/>
      <c r="K60" s="758"/>
      <c r="L60" s="389"/>
      <c r="M60" s="875">
        <f t="shared" ref="M60:Q60" si="4">SUM(M56:M58)</f>
        <v>801000</v>
      </c>
      <c r="N60" s="875">
        <f t="shared" si="4"/>
        <v>801000</v>
      </c>
      <c r="O60" s="875">
        <f t="shared" si="4"/>
        <v>0</v>
      </c>
      <c r="P60" s="875">
        <f t="shared" si="4"/>
        <v>0</v>
      </c>
      <c r="Q60" s="876">
        <f t="shared" si="4"/>
        <v>0</v>
      </c>
      <c r="R60" s="503"/>
      <c r="S60" s="207">
        <f>SUM(S56:S58)</f>
        <v>0</v>
      </c>
      <c r="T60" s="877">
        <f>M60-N60-P60</f>
        <v>0</v>
      </c>
      <c r="U60" s="878">
        <f>M60</f>
        <v>801000</v>
      </c>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82"/>
      <c r="AY60" s="182"/>
      <c r="AZ60" s="182"/>
      <c r="BA60" s="182"/>
      <c r="BB60" s="182"/>
      <c r="BC60" s="182"/>
      <c r="BD60" s="182"/>
      <c r="BE60" s="182"/>
      <c r="BF60" s="182"/>
      <c r="BG60" s="182"/>
      <c r="BH60" s="182"/>
      <c r="BI60" s="182"/>
      <c r="BJ60" s="182"/>
      <c r="BK60" s="182"/>
      <c r="BL60" s="182"/>
      <c r="BM60" s="182"/>
      <c r="BN60" s="182"/>
      <c r="BO60" s="182"/>
      <c r="BP60" s="182"/>
      <c r="BQ60" s="182"/>
      <c r="BR60" s="182"/>
      <c r="BS60" s="182"/>
      <c r="BT60" s="182"/>
      <c r="BU60" s="182"/>
      <c r="BV60" s="182"/>
      <c r="BW60" s="182"/>
      <c r="BX60" s="182"/>
      <c r="BY60" s="182"/>
      <c r="BZ60" s="182"/>
    </row>
    <row r="61" spans="1:178" ht="38.25" customHeight="1">
      <c r="A61" s="577" t="s">
        <v>233</v>
      </c>
      <c r="B61" s="578"/>
      <c r="C61" s="578"/>
      <c r="D61" s="578"/>
      <c r="E61" s="578"/>
      <c r="F61" s="578"/>
      <c r="G61" s="578"/>
      <c r="H61" s="578"/>
      <c r="I61" s="578"/>
      <c r="J61" s="578"/>
      <c r="K61" s="578"/>
      <c r="L61" s="578"/>
      <c r="M61" s="578"/>
      <c r="N61" s="578"/>
      <c r="O61" s="578"/>
      <c r="P61" s="578"/>
      <c r="Q61" s="578"/>
      <c r="R61" s="578"/>
      <c r="S61" s="579"/>
      <c r="T61" s="180"/>
      <c r="U61" s="200"/>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row>
    <row r="62" spans="1:178" ht="38.25" customHeight="1">
      <c r="A62" s="580" t="s">
        <v>32</v>
      </c>
      <c r="B62" s="518"/>
      <c r="C62" s="638" t="s">
        <v>234</v>
      </c>
      <c r="D62" s="80"/>
      <c r="E62" s="80" t="s">
        <v>4</v>
      </c>
      <c r="F62" s="488" t="s">
        <v>5</v>
      </c>
      <c r="G62" s="475"/>
      <c r="H62" s="488" t="s">
        <v>5</v>
      </c>
      <c r="I62" s="474"/>
      <c r="J62" s="474"/>
      <c r="K62" s="475"/>
      <c r="L62" s="81" t="s">
        <v>11</v>
      </c>
      <c r="M62" s="488" t="s">
        <v>7</v>
      </c>
      <c r="N62" s="474"/>
      <c r="O62" s="474"/>
      <c r="P62" s="474"/>
      <c r="Q62" s="474"/>
      <c r="R62" s="474"/>
      <c r="S62" s="475"/>
      <c r="T62" s="180"/>
      <c r="U62" s="200"/>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row>
    <row r="63" spans="1:178" ht="38.25" customHeight="1">
      <c r="A63" s="519"/>
      <c r="B63" s="521"/>
      <c r="C63" s="539"/>
      <c r="D63" s="80" t="s">
        <v>8</v>
      </c>
      <c r="E63" s="80">
        <v>2025</v>
      </c>
      <c r="F63" s="488">
        <v>2029</v>
      </c>
      <c r="G63" s="475"/>
      <c r="H63" s="488">
        <v>2033</v>
      </c>
      <c r="I63" s="474"/>
      <c r="J63" s="474"/>
      <c r="K63" s="475"/>
      <c r="L63" s="81">
        <v>2037</v>
      </c>
      <c r="M63" s="534" t="s">
        <v>20</v>
      </c>
      <c r="N63" s="517"/>
      <c r="O63" s="517"/>
      <c r="P63" s="517"/>
      <c r="Q63" s="517"/>
      <c r="R63" s="517"/>
      <c r="S63" s="518"/>
      <c r="T63" s="180"/>
      <c r="U63" s="200"/>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row>
    <row r="64" spans="1:178" ht="38.25" customHeight="1">
      <c r="A64" s="543"/>
      <c r="B64" s="544"/>
      <c r="C64" s="477"/>
      <c r="D64" s="101" t="s">
        <v>9</v>
      </c>
      <c r="E64" s="168">
        <v>0.05</v>
      </c>
      <c r="F64" s="598">
        <v>0.25</v>
      </c>
      <c r="G64" s="592"/>
      <c r="H64" s="598">
        <v>0.35</v>
      </c>
      <c r="I64" s="643"/>
      <c r="J64" s="643"/>
      <c r="K64" s="592"/>
      <c r="L64" s="169">
        <v>0.55000000000000004</v>
      </c>
      <c r="M64" s="522"/>
      <c r="N64" s="523"/>
      <c r="O64" s="523"/>
      <c r="P64" s="523"/>
      <c r="Q64" s="523"/>
      <c r="R64" s="523"/>
      <c r="S64" s="460"/>
      <c r="T64" s="184"/>
      <c r="U64" s="200"/>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row>
    <row r="65" spans="1:178" ht="38.25" customHeight="1">
      <c r="A65" s="535" t="s">
        <v>12</v>
      </c>
      <c r="B65" s="518"/>
      <c r="C65" s="575" t="s">
        <v>13</v>
      </c>
      <c r="D65" s="476" t="s">
        <v>14</v>
      </c>
      <c r="E65" s="476" t="s">
        <v>7</v>
      </c>
      <c r="F65" s="516" t="s">
        <v>15</v>
      </c>
      <c r="G65" s="518"/>
      <c r="H65" s="516" t="s">
        <v>16</v>
      </c>
      <c r="I65" s="517"/>
      <c r="J65" s="517"/>
      <c r="K65" s="518"/>
      <c r="L65" s="476" t="s">
        <v>17</v>
      </c>
      <c r="M65" s="511" t="s">
        <v>18</v>
      </c>
      <c r="N65" s="473" t="s">
        <v>19</v>
      </c>
      <c r="O65" s="474"/>
      <c r="P65" s="474"/>
      <c r="Q65" s="474"/>
      <c r="R65" s="474"/>
      <c r="S65" s="475"/>
      <c r="T65" s="184"/>
      <c r="U65" s="200"/>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row>
    <row r="66" spans="1:178" ht="38.25" customHeight="1">
      <c r="A66" s="536"/>
      <c r="B66" s="521"/>
      <c r="C66" s="539"/>
      <c r="D66" s="539"/>
      <c r="E66" s="539"/>
      <c r="F66" s="519"/>
      <c r="G66" s="521"/>
      <c r="H66" s="519"/>
      <c r="I66" s="520"/>
      <c r="J66" s="520"/>
      <c r="K66" s="521"/>
      <c r="L66" s="539"/>
      <c r="M66" s="512"/>
      <c r="N66" s="473" t="s">
        <v>20</v>
      </c>
      <c r="O66" s="475"/>
      <c r="P66" s="642" t="s">
        <v>21</v>
      </c>
      <c r="Q66" s="524"/>
      <c r="R66" s="515"/>
      <c r="S66" s="476" t="s">
        <v>22</v>
      </c>
      <c r="T66" s="184"/>
      <c r="U66" s="200"/>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row>
    <row r="67" spans="1:178" ht="38.25" customHeight="1">
      <c r="A67" s="641"/>
      <c r="B67" s="544"/>
      <c r="C67" s="477"/>
      <c r="D67" s="477"/>
      <c r="E67" s="477"/>
      <c r="F67" s="543"/>
      <c r="G67" s="544"/>
      <c r="H67" s="543"/>
      <c r="I67" s="576"/>
      <c r="J67" s="576"/>
      <c r="K67" s="544"/>
      <c r="L67" s="477"/>
      <c r="M67" s="513"/>
      <c r="N67" s="82" t="s">
        <v>23</v>
      </c>
      <c r="O67" s="82" t="s">
        <v>24</v>
      </c>
      <c r="P67" s="82" t="s">
        <v>23</v>
      </c>
      <c r="Q67" s="473" t="s">
        <v>25</v>
      </c>
      <c r="R67" s="475"/>
      <c r="S67" s="477"/>
      <c r="T67" s="180"/>
      <c r="U67" s="200"/>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row>
    <row r="68" spans="1:178" ht="134.25" customHeight="1">
      <c r="A68" s="74">
        <v>1</v>
      </c>
      <c r="B68" s="72" t="s">
        <v>264</v>
      </c>
      <c r="C68" s="72" t="s">
        <v>265</v>
      </c>
      <c r="D68" s="72" t="s">
        <v>266</v>
      </c>
      <c r="E68" s="72" t="s">
        <v>267</v>
      </c>
      <c r="F68" s="600" t="s">
        <v>256</v>
      </c>
      <c r="G68" s="475"/>
      <c r="H68" s="600"/>
      <c r="I68" s="489"/>
      <c r="J68" s="489"/>
      <c r="K68" s="475"/>
      <c r="L68" s="318">
        <v>2028</v>
      </c>
      <c r="M68" s="317">
        <v>65000</v>
      </c>
      <c r="N68" s="296">
        <v>65000</v>
      </c>
      <c r="O68" s="296"/>
      <c r="P68" s="296"/>
      <c r="Q68" s="637"/>
      <c r="R68" s="475"/>
      <c r="S68" s="288">
        <v>0</v>
      </c>
      <c r="T68" s="187"/>
      <c r="U68" s="201"/>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row>
    <row r="69" spans="1:178" ht="185.25" customHeight="1">
      <c r="A69" s="97">
        <v>2</v>
      </c>
      <c r="B69" s="98" t="s">
        <v>268</v>
      </c>
      <c r="C69" s="98" t="s">
        <v>333</v>
      </c>
      <c r="D69" s="98" t="s">
        <v>269</v>
      </c>
      <c r="E69" s="98" t="s">
        <v>270</v>
      </c>
      <c r="F69" s="639" t="s">
        <v>256</v>
      </c>
      <c r="G69" s="492"/>
      <c r="H69" s="639"/>
      <c r="I69" s="491"/>
      <c r="J69" s="491"/>
      <c r="K69" s="492"/>
      <c r="L69" s="326">
        <v>2028</v>
      </c>
      <c r="M69" s="327">
        <v>50000</v>
      </c>
      <c r="N69" s="299">
        <v>50000</v>
      </c>
      <c r="O69" s="299"/>
      <c r="P69" s="299"/>
      <c r="Q69" s="640"/>
      <c r="R69" s="492"/>
      <c r="S69" s="115">
        <f t="shared" ref="S69" si="5">M69-N69-P69</f>
        <v>0</v>
      </c>
      <c r="T69" s="187"/>
      <c r="U69" s="201"/>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row>
    <row r="70" spans="1:178" ht="38.25" customHeight="1">
      <c r="A70" s="170">
        <v>3</v>
      </c>
      <c r="B70" s="171"/>
      <c r="C70" s="171"/>
      <c r="D70" s="170"/>
      <c r="E70" s="170"/>
      <c r="F70" s="705"/>
      <c r="G70" s="705"/>
      <c r="H70" s="708"/>
      <c r="I70" s="709"/>
      <c r="J70" s="709"/>
      <c r="K70" s="710"/>
      <c r="L70" s="170"/>
      <c r="M70" s="172">
        <f>SUM(M68:M69)</f>
        <v>115000</v>
      </c>
      <c r="N70" s="172">
        <f t="shared" ref="N70:Q70" si="6">SUM(N68:N69)</f>
        <v>115000</v>
      </c>
      <c r="O70" s="172">
        <f t="shared" si="6"/>
        <v>0</v>
      </c>
      <c r="P70" s="172">
        <f t="shared" si="6"/>
        <v>0</v>
      </c>
      <c r="Q70" s="674">
        <f t="shared" si="6"/>
        <v>0</v>
      </c>
      <c r="R70" s="675"/>
      <c r="S70" s="172">
        <f>SUM(S68:S69)</f>
        <v>0</v>
      </c>
      <c r="T70" s="203">
        <f>M70-N70-P70</f>
        <v>0</v>
      </c>
      <c r="U70" s="183">
        <f>M70</f>
        <v>115000</v>
      </c>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row>
    <row r="71" spans="1:178" ht="38.25" customHeight="1">
      <c r="A71" s="577" t="s">
        <v>236</v>
      </c>
      <c r="B71" s="578"/>
      <c r="C71" s="578"/>
      <c r="D71" s="578"/>
      <c r="E71" s="578"/>
      <c r="F71" s="578"/>
      <c r="G71" s="578"/>
      <c r="H71" s="578"/>
      <c r="I71" s="578"/>
      <c r="J71" s="578"/>
      <c r="K71" s="578"/>
      <c r="L71" s="578"/>
      <c r="M71" s="578"/>
      <c r="N71" s="578"/>
      <c r="O71" s="578"/>
      <c r="P71" s="578"/>
      <c r="Q71" s="578"/>
      <c r="R71" s="578"/>
      <c r="S71" s="579"/>
      <c r="T71" s="176"/>
      <c r="U71" s="200"/>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row>
    <row r="72" spans="1:178" ht="38.25" customHeight="1">
      <c r="A72" s="580" t="s">
        <v>34</v>
      </c>
      <c r="B72" s="518"/>
      <c r="C72" s="638" t="s">
        <v>174</v>
      </c>
      <c r="D72" s="80"/>
      <c r="E72" s="80" t="s">
        <v>4</v>
      </c>
      <c r="F72" s="488" t="s">
        <v>5</v>
      </c>
      <c r="G72" s="475"/>
      <c r="H72" s="488" t="s">
        <v>5</v>
      </c>
      <c r="I72" s="474"/>
      <c r="J72" s="474"/>
      <c r="K72" s="475"/>
      <c r="L72" s="81" t="s">
        <v>11</v>
      </c>
      <c r="M72" s="488" t="s">
        <v>7</v>
      </c>
      <c r="N72" s="474"/>
      <c r="O72" s="474"/>
      <c r="P72" s="474"/>
      <c r="Q72" s="474"/>
      <c r="R72" s="474"/>
      <c r="S72" s="475"/>
      <c r="T72" s="176"/>
      <c r="U72" s="200"/>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row>
    <row r="73" spans="1:178" ht="38.25" customHeight="1">
      <c r="A73" s="519"/>
      <c r="B73" s="521"/>
      <c r="C73" s="539"/>
      <c r="D73" s="80" t="s">
        <v>8</v>
      </c>
      <c r="E73" s="80">
        <v>2025</v>
      </c>
      <c r="F73" s="488">
        <v>2029</v>
      </c>
      <c r="G73" s="475"/>
      <c r="H73" s="488">
        <v>2033</v>
      </c>
      <c r="I73" s="474"/>
      <c r="J73" s="474"/>
      <c r="K73" s="475"/>
      <c r="L73" s="81">
        <v>2037</v>
      </c>
      <c r="M73" s="534" t="s">
        <v>227</v>
      </c>
      <c r="N73" s="517"/>
      <c r="O73" s="517"/>
      <c r="P73" s="517"/>
      <c r="Q73" s="517"/>
      <c r="R73" s="517"/>
      <c r="S73" s="518"/>
      <c r="T73" s="176"/>
      <c r="U73" s="200"/>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row>
    <row r="74" spans="1:178" ht="38.25" customHeight="1">
      <c r="A74" s="543"/>
      <c r="B74" s="544"/>
      <c r="C74" s="477"/>
      <c r="D74" s="101" t="s">
        <v>9</v>
      </c>
      <c r="E74" s="166">
        <v>115.5</v>
      </c>
      <c r="F74" s="548">
        <v>125</v>
      </c>
      <c r="G74" s="631"/>
      <c r="H74" s="548">
        <v>135</v>
      </c>
      <c r="I74" s="634"/>
      <c r="J74" s="634"/>
      <c r="K74" s="631"/>
      <c r="L74" s="167">
        <v>145</v>
      </c>
      <c r="M74" s="522"/>
      <c r="N74" s="523"/>
      <c r="O74" s="523"/>
      <c r="P74" s="523"/>
      <c r="Q74" s="523"/>
      <c r="R74" s="523"/>
      <c r="S74" s="460"/>
      <c r="T74" s="176"/>
      <c r="U74" s="200"/>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row>
    <row r="75" spans="1:178" ht="38.25" customHeight="1">
      <c r="A75" s="535" t="s">
        <v>12</v>
      </c>
      <c r="B75" s="518"/>
      <c r="C75" s="575" t="s">
        <v>13</v>
      </c>
      <c r="D75" s="476" t="s">
        <v>14</v>
      </c>
      <c r="E75" s="476" t="s">
        <v>7</v>
      </c>
      <c r="F75" s="516" t="s">
        <v>15</v>
      </c>
      <c r="G75" s="518"/>
      <c r="H75" s="516" t="s">
        <v>16</v>
      </c>
      <c r="I75" s="517"/>
      <c r="J75" s="517"/>
      <c r="K75" s="518"/>
      <c r="L75" s="476" t="s">
        <v>17</v>
      </c>
      <c r="M75" s="511" t="s">
        <v>18</v>
      </c>
      <c r="N75" s="473" t="s">
        <v>19</v>
      </c>
      <c r="O75" s="474"/>
      <c r="P75" s="474"/>
      <c r="Q75" s="474"/>
      <c r="R75" s="474"/>
      <c r="S75" s="475"/>
      <c r="T75" s="176"/>
      <c r="U75" s="200"/>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row>
    <row r="76" spans="1:178" ht="38.25" customHeight="1">
      <c r="A76" s="536"/>
      <c r="B76" s="521"/>
      <c r="C76" s="539"/>
      <c r="D76" s="539"/>
      <c r="E76" s="539"/>
      <c r="F76" s="519"/>
      <c r="G76" s="521"/>
      <c r="H76" s="519"/>
      <c r="I76" s="520"/>
      <c r="J76" s="520"/>
      <c r="K76" s="521"/>
      <c r="L76" s="539"/>
      <c r="M76" s="512"/>
      <c r="N76" s="473" t="s">
        <v>20</v>
      </c>
      <c r="O76" s="475"/>
      <c r="P76" s="642" t="s">
        <v>21</v>
      </c>
      <c r="Q76" s="524"/>
      <c r="R76" s="515"/>
      <c r="S76" s="476" t="s">
        <v>22</v>
      </c>
      <c r="T76" s="176"/>
      <c r="U76" s="200"/>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c r="AW76" s="177"/>
    </row>
    <row r="77" spans="1:178" ht="38.25" customHeight="1">
      <c r="A77" s="641"/>
      <c r="B77" s="544"/>
      <c r="C77" s="477"/>
      <c r="D77" s="477"/>
      <c r="E77" s="477"/>
      <c r="F77" s="543"/>
      <c r="G77" s="544"/>
      <c r="H77" s="543"/>
      <c r="I77" s="576"/>
      <c r="J77" s="576"/>
      <c r="K77" s="544"/>
      <c r="L77" s="477"/>
      <c r="M77" s="513"/>
      <c r="N77" s="82" t="s">
        <v>23</v>
      </c>
      <c r="O77" s="82" t="s">
        <v>24</v>
      </c>
      <c r="P77" s="82" t="s">
        <v>23</v>
      </c>
      <c r="Q77" s="473" t="s">
        <v>25</v>
      </c>
      <c r="R77" s="475"/>
      <c r="S77" s="477"/>
      <c r="T77" s="176"/>
      <c r="U77" s="200"/>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row>
    <row r="78" spans="1:178" s="173" customFormat="1" ht="201" customHeight="1">
      <c r="A78" s="215">
        <v>1</v>
      </c>
      <c r="B78" s="228" t="s">
        <v>295</v>
      </c>
      <c r="C78" s="228" t="s">
        <v>296</v>
      </c>
      <c r="D78" s="228" t="s">
        <v>297</v>
      </c>
      <c r="E78" s="229" t="s">
        <v>284</v>
      </c>
      <c r="F78" s="659" t="s">
        <v>298</v>
      </c>
      <c r="G78" s="660"/>
      <c r="H78" s="659" t="s">
        <v>299</v>
      </c>
      <c r="I78" s="712"/>
      <c r="J78" s="712"/>
      <c r="K78" s="660"/>
      <c r="L78" s="229" t="s">
        <v>300</v>
      </c>
      <c r="M78" s="722">
        <v>171100000000</v>
      </c>
      <c r="N78" s="230"/>
      <c r="O78" s="230"/>
      <c r="P78" s="722">
        <v>171100000000</v>
      </c>
      <c r="Q78" s="295"/>
      <c r="R78" s="294"/>
      <c r="S78" s="230"/>
      <c r="T78" s="176"/>
      <c r="U78" s="200"/>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82"/>
      <c r="AY78" s="182"/>
      <c r="AZ78" s="182"/>
      <c r="BA78" s="182"/>
      <c r="BB78" s="182"/>
      <c r="BC78" s="182"/>
      <c r="BD78" s="182"/>
      <c r="BE78" s="182"/>
      <c r="BF78" s="182"/>
      <c r="BG78" s="182"/>
      <c r="BH78" s="182"/>
      <c r="BI78" s="182"/>
      <c r="BJ78" s="182"/>
      <c r="BK78" s="182"/>
      <c r="BL78" s="182"/>
      <c r="BM78" s="182"/>
      <c r="BN78" s="182"/>
      <c r="BO78" s="182"/>
      <c r="BP78" s="182"/>
      <c r="BQ78" s="182"/>
      <c r="BR78" s="182"/>
      <c r="BS78" s="182"/>
      <c r="BT78" s="182"/>
      <c r="BU78" s="182"/>
      <c r="BV78" s="182"/>
      <c r="BW78" s="182"/>
      <c r="BX78" s="182"/>
      <c r="BY78" s="182"/>
      <c r="BZ78" s="182"/>
      <c r="CA78" s="182"/>
      <c r="CB78" s="182"/>
      <c r="CC78" s="182"/>
      <c r="CD78" s="182"/>
      <c r="CE78" s="182"/>
      <c r="CF78" s="182"/>
      <c r="CG78" s="182"/>
      <c r="CH78" s="182"/>
      <c r="CI78" s="182"/>
      <c r="CJ78" s="182"/>
      <c r="CK78" s="182"/>
      <c r="CL78" s="182"/>
      <c r="CM78" s="182"/>
      <c r="CN78" s="182"/>
      <c r="CO78" s="182"/>
      <c r="CP78" s="182"/>
      <c r="CQ78" s="182"/>
      <c r="CR78" s="182"/>
      <c r="CS78" s="182"/>
      <c r="CT78" s="182"/>
      <c r="CU78" s="182"/>
      <c r="CV78" s="182"/>
      <c r="CW78" s="182"/>
      <c r="CX78" s="182"/>
      <c r="CY78" s="182"/>
      <c r="CZ78" s="182"/>
      <c r="DA78" s="182"/>
      <c r="DB78" s="182"/>
      <c r="DC78" s="182"/>
      <c r="DD78" s="182"/>
      <c r="DE78" s="182"/>
      <c r="DF78" s="182"/>
      <c r="DG78" s="182"/>
      <c r="DH78" s="182"/>
      <c r="DI78" s="182"/>
      <c r="DJ78" s="182"/>
      <c r="DK78" s="182"/>
      <c r="DL78" s="182"/>
      <c r="DM78" s="182"/>
      <c r="DN78" s="182"/>
      <c r="DO78" s="182"/>
      <c r="DP78" s="182"/>
      <c r="DQ78" s="182"/>
      <c r="DR78" s="182"/>
      <c r="DS78" s="182"/>
      <c r="DT78" s="182"/>
      <c r="DU78" s="182"/>
      <c r="DV78" s="182"/>
      <c r="DW78" s="182"/>
      <c r="DX78" s="182"/>
      <c r="DY78" s="182"/>
      <c r="DZ78" s="182"/>
      <c r="EA78" s="182"/>
      <c r="EB78" s="182"/>
      <c r="EC78" s="182"/>
      <c r="ED78" s="182"/>
      <c r="EE78" s="182"/>
      <c r="EF78" s="182"/>
      <c r="EG78" s="182"/>
      <c r="EH78" s="182"/>
      <c r="EI78" s="182"/>
      <c r="EJ78" s="182"/>
      <c r="EK78" s="182"/>
      <c r="EL78" s="182"/>
      <c r="EM78" s="182"/>
      <c r="EN78" s="182"/>
      <c r="EO78" s="182"/>
      <c r="EP78" s="182"/>
      <c r="EQ78" s="182"/>
      <c r="ER78" s="182"/>
      <c r="ES78" s="182"/>
      <c r="ET78" s="182"/>
      <c r="EU78" s="182"/>
      <c r="EV78" s="182"/>
      <c r="EW78" s="182"/>
      <c r="EX78" s="182"/>
      <c r="EY78" s="182"/>
      <c r="EZ78" s="182"/>
      <c r="FA78" s="182"/>
      <c r="FB78" s="182"/>
      <c r="FC78" s="182"/>
      <c r="FD78" s="182"/>
      <c r="FE78" s="182"/>
      <c r="FF78" s="182"/>
      <c r="FG78" s="182"/>
      <c r="FH78" s="182"/>
      <c r="FI78" s="182"/>
      <c r="FJ78" s="182"/>
      <c r="FK78" s="182"/>
      <c r="FL78" s="182"/>
      <c r="FM78" s="182"/>
      <c r="FN78" s="182"/>
      <c r="FO78" s="182"/>
      <c r="FP78" s="182"/>
      <c r="FQ78" s="182"/>
      <c r="FR78" s="182"/>
      <c r="FS78" s="182"/>
      <c r="FT78" s="182"/>
      <c r="FU78" s="182"/>
      <c r="FV78" s="182"/>
    </row>
    <row r="79" spans="1:178" s="173" customFormat="1" ht="86.25" customHeight="1">
      <c r="A79" s="215">
        <v>2</v>
      </c>
      <c r="B79" s="231" t="s">
        <v>301</v>
      </c>
      <c r="C79" s="231" t="s">
        <v>302</v>
      </c>
      <c r="D79" s="231" t="s">
        <v>303</v>
      </c>
      <c r="E79" s="229" t="s">
        <v>284</v>
      </c>
      <c r="F79" s="659" t="s">
        <v>298</v>
      </c>
      <c r="G79" s="660"/>
      <c r="H79" s="713"/>
      <c r="I79" s="714"/>
      <c r="J79" s="714"/>
      <c r="K79" s="715"/>
      <c r="L79" s="229" t="s">
        <v>300</v>
      </c>
      <c r="M79" s="723"/>
      <c r="N79" s="230"/>
      <c r="O79" s="230"/>
      <c r="P79" s="723"/>
      <c r="Q79" s="719"/>
      <c r="R79" s="715"/>
      <c r="S79" s="230"/>
      <c r="T79" s="176"/>
      <c r="U79" s="200"/>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82"/>
      <c r="CC79" s="182"/>
      <c r="CD79" s="182"/>
      <c r="CE79" s="182"/>
      <c r="CF79" s="182"/>
      <c r="CG79" s="182"/>
      <c r="CH79" s="182"/>
      <c r="CI79" s="182"/>
      <c r="CJ79" s="182"/>
      <c r="CK79" s="182"/>
      <c r="CL79" s="182"/>
      <c r="CM79" s="182"/>
      <c r="CN79" s="182"/>
      <c r="CO79" s="182"/>
      <c r="CP79" s="182"/>
      <c r="CQ79" s="182"/>
      <c r="CR79" s="182"/>
      <c r="CS79" s="182"/>
      <c r="CT79" s="182"/>
      <c r="CU79" s="182"/>
      <c r="CV79" s="18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c r="EA79" s="182"/>
      <c r="EB79" s="182"/>
      <c r="EC79" s="182"/>
      <c r="ED79" s="182"/>
      <c r="EE79" s="182"/>
      <c r="EF79" s="182"/>
      <c r="EG79" s="182"/>
      <c r="EH79" s="182"/>
      <c r="EI79" s="182"/>
      <c r="EJ79" s="182"/>
      <c r="EK79" s="182"/>
      <c r="EL79" s="182"/>
      <c r="EM79" s="182"/>
      <c r="EN79" s="182"/>
      <c r="EO79" s="182"/>
      <c r="EP79" s="182"/>
      <c r="EQ79" s="182"/>
      <c r="ER79" s="182"/>
      <c r="ES79" s="182"/>
      <c r="ET79" s="182"/>
      <c r="EU79" s="182"/>
      <c r="EV79" s="182"/>
      <c r="EW79" s="182"/>
      <c r="EX79" s="182"/>
      <c r="EY79" s="182"/>
      <c r="EZ79" s="182"/>
      <c r="FA79" s="182"/>
      <c r="FB79" s="182"/>
      <c r="FC79" s="182"/>
      <c r="FD79" s="182"/>
      <c r="FE79" s="182"/>
      <c r="FF79" s="182"/>
      <c r="FG79" s="182"/>
      <c r="FH79" s="182"/>
      <c r="FI79" s="182"/>
      <c r="FJ79" s="182"/>
      <c r="FK79" s="182"/>
      <c r="FL79" s="182"/>
      <c r="FM79" s="182"/>
      <c r="FN79" s="182"/>
      <c r="FO79" s="182"/>
      <c r="FP79" s="182"/>
      <c r="FQ79" s="182"/>
      <c r="FR79" s="182"/>
      <c r="FS79" s="182"/>
      <c r="FT79" s="182"/>
      <c r="FU79" s="182"/>
      <c r="FV79" s="182"/>
    </row>
    <row r="80" spans="1:178" s="173" customFormat="1" ht="237" customHeight="1">
      <c r="A80" s="215">
        <v>3</v>
      </c>
      <c r="B80" s="232" t="s">
        <v>304</v>
      </c>
      <c r="C80" s="233" t="s">
        <v>305</v>
      </c>
      <c r="D80" s="234" t="s">
        <v>306</v>
      </c>
      <c r="E80" s="229" t="s">
        <v>284</v>
      </c>
      <c r="F80" s="659" t="s">
        <v>298</v>
      </c>
      <c r="G80" s="660"/>
      <c r="H80" s="716"/>
      <c r="I80" s="717"/>
      <c r="J80" s="717"/>
      <c r="K80" s="718"/>
      <c r="L80" s="229" t="s">
        <v>300</v>
      </c>
      <c r="M80" s="235">
        <v>43000000</v>
      </c>
      <c r="N80" s="235"/>
      <c r="O80" s="235"/>
      <c r="P80" s="235">
        <v>43000000</v>
      </c>
      <c r="Q80" s="716"/>
      <c r="R80" s="718"/>
      <c r="S80" s="235"/>
      <c r="T80" s="176"/>
      <c r="U80" s="200"/>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82"/>
      <c r="AY80" s="182"/>
      <c r="AZ80" s="182"/>
      <c r="BA80" s="182"/>
      <c r="BB80" s="182"/>
      <c r="BC80" s="182"/>
      <c r="BD80" s="182"/>
      <c r="BE80" s="182"/>
      <c r="BF80" s="182"/>
      <c r="BG80" s="182"/>
      <c r="BH80" s="182"/>
      <c r="BI80" s="182"/>
      <c r="BJ80" s="182"/>
      <c r="BK80" s="182"/>
      <c r="BL80" s="182"/>
      <c r="BM80" s="182"/>
      <c r="BN80" s="182"/>
      <c r="BO80" s="182"/>
      <c r="BP80" s="182"/>
      <c r="BQ80" s="182"/>
      <c r="BR80" s="182"/>
      <c r="BS80" s="182"/>
      <c r="BT80" s="182"/>
      <c r="BU80" s="182"/>
      <c r="BV80" s="182"/>
      <c r="BW80" s="182"/>
      <c r="BX80" s="182"/>
      <c r="BY80" s="182"/>
      <c r="BZ80" s="182"/>
      <c r="CA80" s="182"/>
      <c r="CB80" s="182"/>
      <c r="CC80" s="182"/>
      <c r="CD80" s="182"/>
      <c r="CE80" s="182"/>
      <c r="CF80" s="182"/>
      <c r="CG80" s="182"/>
      <c r="CH80" s="182"/>
      <c r="CI80" s="182"/>
      <c r="CJ80" s="182"/>
      <c r="CK80" s="182"/>
      <c r="CL80" s="182"/>
      <c r="CM80" s="182"/>
      <c r="CN80" s="182"/>
      <c r="CO80" s="182"/>
      <c r="CP80" s="182"/>
      <c r="CQ80" s="182"/>
      <c r="CR80" s="182"/>
      <c r="CS80" s="182"/>
      <c r="CT80" s="182"/>
      <c r="CU80" s="182"/>
      <c r="CV80" s="18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c r="EA80" s="182"/>
      <c r="EB80" s="182"/>
      <c r="EC80" s="182"/>
      <c r="ED80" s="182"/>
      <c r="EE80" s="182"/>
      <c r="EF80" s="182"/>
      <c r="EG80" s="182"/>
      <c r="EH80" s="182"/>
      <c r="EI80" s="182"/>
      <c r="EJ80" s="182"/>
      <c r="EK80" s="182"/>
      <c r="EL80" s="182"/>
      <c r="EM80" s="182"/>
      <c r="EN80" s="182"/>
      <c r="EO80" s="182"/>
      <c r="EP80" s="182"/>
      <c r="EQ80" s="182"/>
      <c r="ER80" s="182"/>
      <c r="ES80" s="182"/>
      <c r="ET80" s="182"/>
      <c r="EU80" s="182"/>
      <c r="EV80" s="182"/>
      <c r="EW80" s="182"/>
      <c r="EX80" s="182"/>
      <c r="EY80" s="182"/>
      <c r="EZ80" s="182"/>
      <c r="FA80" s="182"/>
      <c r="FB80" s="182"/>
      <c r="FC80" s="182"/>
      <c r="FD80" s="182"/>
      <c r="FE80" s="182"/>
      <c r="FF80" s="182"/>
      <c r="FG80" s="182"/>
      <c r="FH80" s="182"/>
      <c r="FI80" s="182"/>
      <c r="FJ80" s="182"/>
      <c r="FK80" s="182"/>
      <c r="FL80" s="182"/>
      <c r="FM80" s="182"/>
      <c r="FN80" s="182"/>
      <c r="FO80" s="182"/>
      <c r="FP80" s="182"/>
      <c r="FQ80" s="182"/>
      <c r="FR80" s="182"/>
      <c r="FS80" s="182"/>
      <c r="FT80" s="182"/>
      <c r="FU80" s="182"/>
      <c r="FV80" s="182"/>
    </row>
    <row r="81" spans="1:178" s="173" customFormat="1" ht="372.75" customHeight="1">
      <c r="A81" s="215">
        <v>4</v>
      </c>
      <c r="B81" s="232" t="s">
        <v>307</v>
      </c>
      <c r="C81" s="236" t="s">
        <v>308</v>
      </c>
      <c r="D81" s="236" t="s">
        <v>309</v>
      </c>
      <c r="E81" s="229" t="s">
        <v>284</v>
      </c>
      <c r="F81" s="659" t="s">
        <v>298</v>
      </c>
      <c r="G81" s="660"/>
      <c r="H81" s="719"/>
      <c r="I81" s="720"/>
      <c r="J81" s="720"/>
      <c r="K81" s="721"/>
      <c r="L81" s="229" t="s">
        <v>300</v>
      </c>
      <c r="M81" s="230">
        <v>13750000</v>
      </c>
      <c r="N81" s="230"/>
      <c r="O81" s="230"/>
      <c r="P81" s="230">
        <v>13750000</v>
      </c>
      <c r="Q81" s="719"/>
      <c r="R81" s="715"/>
      <c r="S81" s="230"/>
      <c r="T81" s="176"/>
      <c r="U81" s="200"/>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c r="CB81" s="182"/>
      <c r="CC81" s="182"/>
      <c r="CD81" s="182"/>
      <c r="CE81" s="182"/>
      <c r="CF81" s="182"/>
      <c r="CG81" s="182"/>
      <c r="CH81" s="182"/>
      <c r="CI81" s="182"/>
      <c r="CJ81" s="182"/>
      <c r="CK81" s="182"/>
      <c r="CL81" s="182"/>
      <c r="CM81" s="182"/>
      <c r="CN81" s="182"/>
      <c r="CO81" s="182"/>
      <c r="CP81" s="182"/>
      <c r="CQ81" s="182"/>
      <c r="CR81" s="182"/>
      <c r="CS81" s="182"/>
      <c r="CT81" s="182"/>
      <c r="CU81" s="182"/>
      <c r="CV81" s="182"/>
      <c r="CW81" s="182"/>
      <c r="CX81" s="182"/>
      <c r="CY81" s="182"/>
      <c r="CZ81" s="182"/>
      <c r="DA81" s="182"/>
      <c r="DB81" s="182"/>
      <c r="DC81" s="182"/>
      <c r="DD81" s="182"/>
      <c r="DE81" s="182"/>
      <c r="DF81" s="182"/>
      <c r="DG81" s="182"/>
      <c r="DH81" s="182"/>
      <c r="DI81" s="182"/>
      <c r="DJ81" s="182"/>
      <c r="DK81" s="182"/>
      <c r="DL81" s="182"/>
      <c r="DM81" s="182"/>
      <c r="DN81" s="182"/>
      <c r="DO81" s="182"/>
      <c r="DP81" s="182"/>
      <c r="DQ81" s="182"/>
      <c r="DR81" s="182"/>
      <c r="DS81" s="182"/>
      <c r="DT81" s="182"/>
      <c r="DU81" s="182"/>
      <c r="DV81" s="182"/>
      <c r="DW81" s="182"/>
      <c r="DX81" s="182"/>
      <c r="DY81" s="182"/>
      <c r="DZ81" s="182"/>
      <c r="EA81" s="182"/>
      <c r="EB81" s="182"/>
      <c r="EC81" s="182"/>
      <c r="ED81" s="182"/>
      <c r="EE81" s="182"/>
      <c r="EF81" s="182"/>
      <c r="EG81" s="182"/>
      <c r="EH81" s="182"/>
      <c r="EI81" s="182"/>
      <c r="EJ81" s="182"/>
      <c r="EK81" s="182"/>
      <c r="EL81" s="182"/>
      <c r="EM81" s="182"/>
      <c r="EN81" s="182"/>
      <c r="EO81" s="182"/>
      <c r="EP81" s="182"/>
      <c r="EQ81" s="182"/>
      <c r="ER81" s="182"/>
      <c r="ES81" s="182"/>
      <c r="ET81" s="182"/>
      <c r="EU81" s="182"/>
      <c r="EV81" s="182"/>
      <c r="EW81" s="182"/>
      <c r="EX81" s="182"/>
      <c r="EY81" s="182"/>
      <c r="EZ81" s="182"/>
      <c r="FA81" s="182"/>
      <c r="FB81" s="182"/>
      <c r="FC81" s="182"/>
      <c r="FD81" s="182"/>
      <c r="FE81" s="182"/>
      <c r="FF81" s="182"/>
      <c r="FG81" s="182"/>
      <c r="FH81" s="182"/>
      <c r="FI81" s="182"/>
      <c r="FJ81" s="182"/>
      <c r="FK81" s="182"/>
      <c r="FL81" s="182"/>
      <c r="FM81" s="182"/>
      <c r="FN81" s="182"/>
      <c r="FO81" s="182"/>
      <c r="FP81" s="182"/>
      <c r="FQ81" s="182"/>
      <c r="FR81" s="182"/>
      <c r="FS81" s="182"/>
      <c r="FT81" s="182"/>
      <c r="FU81" s="182"/>
      <c r="FV81" s="182"/>
    </row>
    <row r="82" spans="1:178" s="173" customFormat="1" ht="281.25" customHeight="1">
      <c r="A82" s="215">
        <v>5</v>
      </c>
      <c r="B82" s="232" t="s">
        <v>310</v>
      </c>
      <c r="C82" s="236" t="s">
        <v>311</v>
      </c>
      <c r="D82" s="236" t="s">
        <v>312</v>
      </c>
      <c r="E82" s="229" t="s">
        <v>284</v>
      </c>
      <c r="F82" s="659" t="s">
        <v>298</v>
      </c>
      <c r="G82" s="660"/>
      <c r="H82" s="719"/>
      <c r="I82" s="720"/>
      <c r="J82" s="720"/>
      <c r="K82" s="721"/>
      <c r="L82" s="229" t="s">
        <v>300</v>
      </c>
      <c r="M82" s="230">
        <v>150000000</v>
      </c>
      <c r="N82" s="230"/>
      <c r="O82" s="230"/>
      <c r="P82" s="230">
        <v>150000000</v>
      </c>
      <c r="Q82" s="719"/>
      <c r="R82" s="715"/>
      <c r="S82" s="230"/>
      <c r="T82" s="176"/>
      <c r="U82" s="200"/>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c r="CB82" s="182"/>
      <c r="CC82" s="182"/>
      <c r="CD82" s="182"/>
      <c r="CE82" s="182"/>
      <c r="CF82" s="182"/>
      <c r="CG82" s="182"/>
      <c r="CH82" s="182"/>
      <c r="CI82" s="182"/>
      <c r="CJ82" s="182"/>
      <c r="CK82" s="182"/>
      <c r="CL82" s="182"/>
      <c r="CM82" s="182"/>
      <c r="CN82" s="182"/>
      <c r="CO82" s="182"/>
      <c r="CP82" s="182"/>
      <c r="CQ82" s="182"/>
      <c r="CR82" s="182"/>
      <c r="CS82" s="182"/>
      <c r="CT82" s="182"/>
      <c r="CU82" s="182"/>
      <c r="CV82" s="182"/>
      <c r="CW82" s="182"/>
      <c r="CX82" s="182"/>
      <c r="CY82" s="182"/>
      <c r="CZ82" s="182"/>
      <c r="DA82" s="182"/>
      <c r="DB82" s="182"/>
      <c r="DC82" s="182"/>
      <c r="DD82" s="182"/>
      <c r="DE82" s="182"/>
      <c r="DF82" s="182"/>
      <c r="DG82" s="182"/>
      <c r="DH82" s="182"/>
      <c r="DI82" s="182"/>
      <c r="DJ82" s="182"/>
      <c r="DK82" s="182"/>
      <c r="DL82" s="182"/>
      <c r="DM82" s="182"/>
      <c r="DN82" s="182"/>
      <c r="DO82" s="182"/>
      <c r="DP82" s="182"/>
      <c r="DQ82" s="182"/>
      <c r="DR82" s="182"/>
      <c r="DS82" s="182"/>
      <c r="DT82" s="182"/>
      <c r="DU82" s="182"/>
      <c r="DV82" s="182"/>
      <c r="DW82" s="182"/>
      <c r="DX82" s="182"/>
      <c r="DY82" s="182"/>
      <c r="DZ82" s="182"/>
      <c r="EA82" s="182"/>
      <c r="EB82" s="182"/>
      <c r="EC82" s="182"/>
      <c r="ED82" s="182"/>
      <c r="EE82" s="182"/>
      <c r="EF82" s="182"/>
      <c r="EG82" s="182"/>
      <c r="EH82" s="182"/>
      <c r="EI82" s="182"/>
      <c r="EJ82" s="182"/>
      <c r="EK82" s="182"/>
      <c r="EL82" s="182"/>
      <c r="EM82" s="182"/>
      <c r="EN82" s="182"/>
      <c r="EO82" s="182"/>
      <c r="EP82" s="182"/>
      <c r="EQ82" s="182"/>
      <c r="ER82" s="182"/>
      <c r="ES82" s="182"/>
      <c r="ET82" s="182"/>
      <c r="EU82" s="182"/>
      <c r="EV82" s="182"/>
      <c r="EW82" s="182"/>
      <c r="EX82" s="182"/>
      <c r="EY82" s="182"/>
      <c r="EZ82" s="182"/>
      <c r="FA82" s="182"/>
      <c r="FB82" s="182"/>
      <c r="FC82" s="182"/>
      <c r="FD82" s="182"/>
      <c r="FE82" s="182"/>
      <c r="FF82" s="182"/>
      <c r="FG82" s="182"/>
      <c r="FH82" s="182"/>
      <c r="FI82" s="182"/>
      <c r="FJ82" s="182"/>
      <c r="FK82" s="182"/>
      <c r="FL82" s="182"/>
      <c r="FM82" s="182"/>
      <c r="FN82" s="182"/>
      <c r="FO82" s="182"/>
      <c r="FP82" s="182"/>
      <c r="FQ82" s="182"/>
      <c r="FR82" s="182"/>
      <c r="FS82" s="182"/>
      <c r="FT82" s="182"/>
      <c r="FU82" s="182"/>
      <c r="FV82" s="182"/>
    </row>
    <row r="83" spans="1:178" s="243" customFormat="1" ht="98.25" customHeight="1">
      <c r="A83" s="215">
        <v>6</v>
      </c>
      <c r="B83" s="238" t="s">
        <v>313</v>
      </c>
      <c r="C83" s="239" t="s">
        <v>314</v>
      </c>
      <c r="D83" s="240" t="s">
        <v>315</v>
      </c>
      <c r="E83" s="241" t="s">
        <v>316</v>
      </c>
      <c r="F83" s="661" t="s">
        <v>317</v>
      </c>
      <c r="G83" s="662"/>
      <c r="H83" s="297" t="s">
        <v>318</v>
      </c>
      <c r="I83" s="242"/>
      <c r="J83" s="242"/>
      <c r="K83" s="298"/>
      <c r="L83" s="241">
        <v>2026</v>
      </c>
      <c r="M83" s="246">
        <v>100000</v>
      </c>
      <c r="N83" s="247"/>
      <c r="O83" s="248"/>
      <c r="P83" s="246">
        <v>100000</v>
      </c>
      <c r="Q83" s="724"/>
      <c r="R83" s="725"/>
      <c r="S83" s="248"/>
    </row>
    <row r="84" spans="1:178" s="243" customFormat="1" ht="53.25" customHeight="1">
      <c r="A84" s="237"/>
      <c r="B84" s="244"/>
      <c r="C84" s="245"/>
      <c r="D84" s="245"/>
      <c r="E84" s="237"/>
      <c r="F84" s="237"/>
      <c r="G84" s="237"/>
      <c r="H84" s="237"/>
      <c r="I84" s="237"/>
      <c r="J84" s="237"/>
      <c r="K84" s="237"/>
      <c r="L84" s="237"/>
      <c r="M84" s="249">
        <f>SUM(M78:M83)</f>
        <v>171306850000</v>
      </c>
      <c r="N84" s="250"/>
      <c r="O84" s="250"/>
      <c r="P84" s="250">
        <f>SUM(P78:P83)</f>
        <v>171306850000</v>
      </c>
      <c r="Q84" s="726"/>
      <c r="R84" s="727"/>
      <c r="S84" s="250"/>
      <c r="T84" s="238"/>
      <c r="U84" s="238"/>
    </row>
    <row r="85" spans="1:178" ht="38.25" customHeight="1">
      <c r="A85" s="577" t="s">
        <v>237</v>
      </c>
      <c r="B85" s="578"/>
      <c r="C85" s="578"/>
      <c r="D85" s="578"/>
      <c r="E85" s="578"/>
      <c r="F85" s="578"/>
      <c r="G85" s="578"/>
      <c r="H85" s="578"/>
      <c r="I85" s="578"/>
      <c r="J85" s="578"/>
      <c r="K85" s="578"/>
      <c r="L85" s="578"/>
      <c r="M85" s="578"/>
      <c r="N85" s="578"/>
      <c r="O85" s="578"/>
      <c r="P85" s="578"/>
      <c r="Q85" s="578"/>
      <c r="R85" s="578"/>
      <c r="S85" s="579"/>
      <c r="T85" s="176"/>
      <c r="U85" s="200"/>
      <c r="V85" s="177"/>
      <c r="W85" s="177"/>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row>
    <row r="86" spans="1:178" ht="38.25" customHeight="1">
      <c r="A86" s="580" t="s">
        <v>238</v>
      </c>
      <c r="B86" s="518"/>
      <c r="C86" s="638" t="s">
        <v>178</v>
      </c>
      <c r="D86" s="80"/>
      <c r="E86" s="80" t="s">
        <v>4</v>
      </c>
      <c r="F86" s="488" t="s">
        <v>5</v>
      </c>
      <c r="G86" s="475"/>
      <c r="H86" s="488" t="s">
        <v>5</v>
      </c>
      <c r="I86" s="474"/>
      <c r="J86" s="474"/>
      <c r="K86" s="475"/>
      <c r="L86" s="81" t="s">
        <v>11</v>
      </c>
      <c r="M86" s="488" t="s">
        <v>7</v>
      </c>
      <c r="N86" s="474"/>
      <c r="O86" s="474"/>
      <c r="P86" s="474"/>
      <c r="Q86" s="474"/>
      <c r="R86" s="474"/>
      <c r="S86" s="475"/>
      <c r="T86" s="176"/>
      <c r="U86" s="200"/>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row>
    <row r="87" spans="1:178" ht="38.25" customHeight="1">
      <c r="A87" s="519"/>
      <c r="B87" s="521"/>
      <c r="C87" s="539"/>
      <c r="D87" s="80" t="s">
        <v>8</v>
      </c>
      <c r="E87" s="80">
        <v>2025</v>
      </c>
      <c r="F87" s="488">
        <v>2029</v>
      </c>
      <c r="G87" s="475"/>
      <c r="H87" s="488">
        <v>2033</v>
      </c>
      <c r="I87" s="474"/>
      <c r="J87" s="474"/>
      <c r="K87" s="475"/>
      <c r="L87" s="81">
        <v>2037</v>
      </c>
      <c r="M87" s="534" t="s">
        <v>179</v>
      </c>
      <c r="N87" s="517"/>
      <c r="O87" s="517"/>
      <c r="P87" s="517"/>
      <c r="Q87" s="517"/>
      <c r="R87" s="517"/>
      <c r="S87" s="518"/>
      <c r="T87" s="176"/>
      <c r="U87" s="200"/>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row>
    <row r="88" spans="1:178" ht="38.25" customHeight="1">
      <c r="A88" s="543"/>
      <c r="B88" s="544"/>
      <c r="C88" s="477"/>
      <c r="D88" s="101" t="s">
        <v>9</v>
      </c>
      <c r="E88" s="168">
        <v>0.14000000000000001</v>
      </c>
      <c r="F88" s="598">
        <v>0.24</v>
      </c>
      <c r="G88" s="592"/>
      <c r="H88" s="598">
        <v>0.34</v>
      </c>
      <c r="I88" s="643"/>
      <c r="J88" s="643"/>
      <c r="K88" s="592"/>
      <c r="L88" s="169">
        <v>0.44</v>
      </c>
      <c r="M88" s="522"/>
      <c r="N88" s="523"/>
      <c r="O88" s="523"/>
      <c r="P88" s="523"/>
      <c r="Q88" s="523"/>
      <c r="R88" s="523"/>
      <c r="S88" s="460"/>
      <c r="T88" s="176"/>
      <c r="U88" s="200"/>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row>
    <row r="89" spans="1:178" ht="38.25" customHeight="1">
      <c r="A89" s="535" t="s">
        <v>12</v>
      </c>
      <c r="B89" s="518"/>
      <c r="C89" s="575" t="s">
        <v>13</v>
      </c>
      <c r="D89" s="476" t="s">
        <v>14</v>
      </c>
      <c r="E89" s="476" t="s">
        <v>7</v>
      </c>
      <c r="F89" s="516" t="s">
        <v>15</v>
      </c>
      <c r="G89" s="518"/>
      <c r="H89" s="516" t="s">
        <v>16</v>
      </c>
      <c r="I89" s="517"/>
      <c r="J89" s="517"/>
      <c r="K89" s="518"/>
      <c r="L89" s="476" t="s">
        <v>17</v>
      </c>
      <c r="M89" s="511" t="s">
        <v>18</v>
      </c>
      <c r="N89" s="473" t="s">
        <v>19</v>
      </c>
      <c r="O89" s="474"/>
      <c r="P89" s="474"/>
      <c r="Q89" s="474"/>
      <c r="R89" s="474"/>
      <c r="S89" s="475"/>
      <c r="T89" s="176"/>
      <c r="U89" s="200"/>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row>
    <row r="90" spans="1:178" ht="38.25" customHeight="1">
      <c r="A90" s="536"/>
      <c r="B90" s="521"/>
      <c r="C90" s="539"/>
      <c r="D90" s="539"/>
      <c r="E90" s="539"/>
      <c r="F90" s="519"/>
      <c r="G90" s="521"/>
      <c r="H90" s="519"/>
      <c r="I90" s="520"/>
      <c r="J90" s="520"/>
      <c r="K90" s="521"/>
      <c r="L90" s="539"/>
      <c r="M90" s="512"/>
      <c r="N90" s="473" t="s">
        <v>20</v>
      </c>
      <c r="O90" s="475"/>
      <c r="P90" s="642" t="s">
        <v>21</v>
      </c>
      <c r="Q90" s="524"/>
      <c r="R90" s="515"/>
      <c r="S90" s="476" t="s">
        <v>22</v>
      </c>
      <c r="T90" s="176"/>
      <c r="U90" s="200"/>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row>
    <row r="91" spans="1:178" ht="38.25" customHeight="1">
      <c r="A91" s="641"/>
      <c r="B91" s="544"/>
      <c r="C91" s="477"/>
      <c r="D91" s="477"/>
      <c r="E91" s="477"/>
      <c r="F91" s="543"/>
      <c r="G91" s="544"/>
      <c r="H91" s="543"/>
      <c r="I91" s="576"/>
      <c r="J91" s="576"/>
      <c r="K91" s="544"/>
      <c r="L91" s="477"/>
      <c r="M91" s="513"/>
      <c r="N91" s="82" t="s">
        <v>23</v>
      </c>
      <c r="O91" s="82" t="s">
        <v>24</v>
      </c>
      <c r="P91" s="82" t="s">
        <v>23</v>
      </c>
      <c r="Q91" s="473" t="s">
        <v>25</v>
      </c>
      <c r="R91" s="475"/>
      <c r="S91" s="477"/>
      <c r="T91" s="185"/>
      <c r="U91" s="200"/>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row>
    <row r="92" spans="1:178" ht="89.25" customHeight="1">
      <c r="A92" s="215">
        <v>1</v>
      </c>
      <c r="B92" s="217" t="s">
        <v>319</v>
      </c>
      <c r="C92" s="218" t="s">
        <v>320</v>
      </c>
      <c r="D92" s="219" t="s">
        <v>315</v>
      </c>
      <c r="E92" s="220" t="s">
        <v>284</v>
      </c>
      <c r="F92" s="653" t="s">
        <v>317</v>
      </c>
      <c r="G92" s="654"/>
      <c r="H92" s="653" t="s">
        <v>318</v>
      </c>
      <c r="I92" s="711"/>
      <c r="J92" s="711"/>
      <c r="K92" s="654"/>
      <c r="L92" s="220">
        <v>2026</v>
      </c>
      <c r="M92" s="221">
        <v>97737</v>
      </c>
      <c r="N92" s="222"/>
      <c r="O92" s="222"/>
      <c r="P92" s="222">
        <f>M92</f>
        <v>97737</v>
      </c>
      <c r="Q92" s="653"/>
      <c r="R92" s="654"/>
      <c r="S92" s="216"/>
      <c r="T92" s="184"/>
      <c r="U92" s="200"/>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row>
    <row r="93" spans="1:178" ht="217.5" customHeight="1">
      <c r="A93" s="215">
        <v>2</v>
      </c>
      <c r="B93" s="223" t="s">
        <v>321</v>
      </c>
      <c r="C93" s="218" t="s">
        <v>322</v>
      </c>
      <c r="D93" s="219" t="s">
        <v>315</v>
      </c>
      <c r="E93" s="220" t="s">
        <v>284</v>
      </c>
      <c r="F93" s="653" t="s">
        <v>317</v>
      </c>
      <c r="G93" s="654"/>
      <c r="H93" s="653" t="s">
        <v>318</v>
      </c>
      <c r="I93" s="711"/>
      <c r="J93" s="711"/>
      <c r="K93" s="654"/>
      <c r="L93" s="224" t="s">
        <v>323</v>
      </c>
      <c r="M93" s="221">
        <v>2000000</v>
      </c>
      <c r="N93" s="225"/>
      <c r="O93" s="222"/>
      <c r="P93" s="222">
        <f t="shared" ref="P93:P94" si="7">M93</f>
        <v>2000000</v>
      </c>
      <c r="Q93" s="653"/>
      <c r="R93" s="654"/>
      <c r="S93" s="216"/>
      <c r="T93" s="184"/>
      <c r="U93" s="200"/>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row>
    <row r="94" spans="1:178" ht="159.75" customHeight="1">
      <c r="A94" s="215">
        <v>3</v>
      </c>
      <c r="B94" s="223" t="s">
        <v>324</v>
      </c>
      <c r="C94" s="218" t="s">
        <v>325</v>
      </c>
      <c r="D94" s="227" t="s">
        <v>326</v>
      </c>
      <c r="E94" s="220" t="s">
        <v>284</v>
      </c>
      <c r="F94" s="653" t="s">
        <v>317</v>
      </c>
      <c r="G94" s="654"/>
      <c r="H94" s="653" t="s">
        <v>318</v>
      </c>
      <c r="I94" s="711"/>
      <c r="J94" s="711"/>
      <c r="K94" s="654"/>
      <c r="L94" s="224" t="s">
        <v>327</v>
      </c>
      <c r="M94" s="257">
        <v>6137448</v>
      </c>
      <c r="N94" s="258"/>
      <c r="O94" s="259"/>
      <c r="P94" s="259">
        <f t="shared" si="7"/>
        <v>6137448</v>
      </c>
      <c r="Q94" s="655"/>
      <c r="R94" s="656"/>
      <c r="S94" s="260"/>
      <c r="T94" s="185"/>
      <c r="U94" s="200"/>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row>
    <row r="95" spans="1:178" ht="42" customHeight="1">
      <c r="A95" s="215"/>
      <c r="B95" s="226"/>
      <c r="C95" s="302"/>
      <c r="D95" s="303"/>
      <c r="E95" s="290"/>
      <c r="F95" s="289"/>
      <c r="G95" s="290"/>
      <c r="H95" s="289"/>
      <c r="I95" s="291"/>
      <c r="J95" s="291"/>
      <c r="K95" s="290"/>
      <c r="L95" s="224"/>
      <c r="M95" s="257"/>
      <c r="N95" s="258"/>
      <c r="O95" s="259"/>
      <c r="P95" s="259"/>
      <c r="Q95" s="292"/>
      <c r="R95" s="293"/>
      <c r="S95" s="260"/>
      <c r="T95" s="184"/>
      <c r="U95" s="200"/>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row>
    <row r="96" spans="1:178" ht="42" customHeight="1">
      <c r="A96" s="215"/>
      <c r="B96" s="226"/>
      <c r="C96" s="218"/>
      <c r="D96" s="301"/>
      <c r="E96" s="220"/>
      <c r="F96" s="289"/>
      <c r="G96" s="290"/>
      <c r="H96" s="289"/>
      <c r="I96" s="291"/>
      <c r="J96" s="291"/>
      <c r="K96" s="290"/>
      <c r="L96" s="224"/>
      <c r="M96" s="257"/>
      <c r="N96" s="258"/>
      <c r="O96" s="259"/>
      <c r="P96" s="259"/>
      <c r="Q96" s="292"/>
      <c r="R96" s="293"/>
      <c r="S96" s="260"/>
      <c r="T96" s="184"/>
      <c r="U96" s="200"/>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row>
    <row r="97" spans="1:178" ht="42" customHeight="1">
      <c r="A97" s="215"/>
      <c r="B97" s="226"/>
      <c r="C97" s="302"/>
      <c r="D97" s="303"/>
      <c r="E97" s="290"/>
      <c r="F97" s="289"/>
      <c r="G97" s="290"/>
      <c r="H97" s="289"/>
      <c r="I97" s="291"/>
      <c r="J97" s="291"/>
      <c r="K97" s="290"/>
      <c r="L97" s="224"/>
      <c r="M97" s="257"/>
      <c r="N97" s="258"/>
      <c r="O97" s="259"/>
      <c r="P97" s="259"/>
      <c r="Q97" s="292"/>
      <c r="R97" s="293"/>
      <c r="S97" s="260"/>
      <c r="T97" s="184"/>
      <c r="U97" s="200"/>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row>
    <row r="98" spans="1:178" ht="42" customHeight="1">
      <c r="A98" s="215"/>
      <c r="B98" s="226"/>
      <c r="C98" s="218"/>
      <c r="D98" s="301"/>
      <c r="E98" s="220"/>
      <c r="F98" s="289"/>
      <c r="G98" s="290"/>
      <c r="H98" s="289"/>
      <c r="I98" s="291"/>
      <c r="J98" s="291"/>
      <c r="K98" s="290"/>
      <c r="L98" s="224"/>
      <c r="M98" s="257"/>
      <c r="N98" s="258"/>
      <c r="O98" s="259"/>
      <c r="P98" s="259"/>
      <c r="Q98" s="292"/>
      <c r="R98" s="293"/>
      <c r="S98" s="260"/>
      <c r="T98" s="184"/>
      <c r="U98" s="200"/>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row>
    <row r="99" spans="1:178" ht="53.25" customHeight="1">
      <c r="A99" s="215"/>
      <c r="B99" s="223"/>
      <c r="C99" s="218"/>
      <c r="D99" s="227"/>
      <c r="E99" s="220"/>
      <c r="F99" s="653"/>
      <c r="G99" s="654"/>
      <c r="H99" s="653"/>
      <c r="I99" s="711"/>
      <c r="J99" s="711"/>
      <c r="K99" s="654"/>
      <c r="L99" s="224"/>
      <c r="M99" s="257"/>
      <c r="N99" s="258"/>
      <c r="O99" s="259"/>
      <c r="P99" s="259"/>
      <c r="Q99" s="655"/>
      <c r="R99" s="656"/>
      <c r="S99" s="260"/>
      <c r="T99" s="185"/>
      <c r="U99" s="200"/>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row>
    <row r="100" spans="1:178" ht="66" customHeight="1">
      <c r="A100" s="251"/>
      <c r="B100" s="252"/>
      <c r="C100" s="253"/>
      <c r="D100" s="254"/>
      <c r="E100" s="255"/>
      <c r="F100" s="255"/>
      <c r="G100" s="255"/>
      <c r="H100" s="255"/>
      <c r="I100" s="255"/>
      <c r="J100" s="255"/>
      <c r="K100" s="255"/>
      <c r="L100" s="256"/>
      <c r="M100" s="261">
        <f>SUM(M92:M99)</f>
        <v>8235185</v>
      </c>
      <c r="N100" s="262"/>
      <c r="O100" s="262"/>
      <c r="P100" s="262"/>
      <c r="Q100" s="657"/>
      <c r="R100" s="658"/>
      <c r="S100" s="263"/>
      <c r="T100" s="185"/>
      <c r="U100" s="200"/>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row>
    <row r="101" spans="1:178" s="173" customFormat="1" ht="38.25" customHeight="1">
      <c r="A101" s="696" t="s">
        <v>239</v>
      </c>
      <c r="B101" s="697"/>
      <c r="C101" s="697"/>
      <c r="D101" s="697"/>
      <c r="E101" s="697"/>
      <c r="F101" s="697"/>
      <c r="G101" s="697"/>
      <c r="H101" s="697"/>
      <c r="I101" s="697"/>
      <c r="J101" s="697"/>
      <c r="K101" s="697"/>
      <c r="L101" s="697"/>
      <c r="M101" s="697"/>
      <c r="N101" s="697"/>
      <c r="O101" s="697"/>
      <c r="P101" s="697"/>
      <c r="Q101" s="697"/>
      <c r="R101" s="697"/>
      <c r="S101" s="698"/>
      <c r="T101" s="185"/>
      <c r="U101" s="200"/>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c r="CB101" s="182"/>
      <c r="CC101" s="182"/>
      <c r="CD101" s="182"/>
      <c r="CE101" s="182"/>
      <c r="CF101" s="182"/>
      <c r="CG101" s="182"/>
      <c r="CH101" s="182"/>
      <c r="CI101" s="182"/>
      <c r="CJ101" s="182"/>
      <c r="CK101" s="182"/>
      <c r="CL101" s="182"/>
      <c r="CM101" s="182"/>
      <c r="CN101" s="182"/>
      <c r="CO101" s="182"/>
      <c r="CP101" s="182"/>
      <c r="CQ101" s="182"/>
      <c r="CR101" s="182"/>
      <c r="CS101" s="182"/>
      <c r="CT101" s="182"/>
      <c r="CU101" s="182"/>
      <c r="CV101" s="182"/>
      <c r="CW101" s="182"/>
      <c r="CX101" s="182"/>
      <c r="CY101" s="182"/>
      <c r="CZ101" s="182"/>
      <c r="DA101" s="182"/>
      <c r="DB101" s="182"/>
      <c r="DC101" s="182"/>
      <c r="DD101" s="182"/>
      <c r="DE101" s="182"/>
      <c r="DF101" s="182"/>
      <c r="DG101" s="182"/>
      <c r="DH101" s="182"/>
      <c r="DI101" s="182"/>
      <c r="DJ101" s="182"/>
      <c r="DK101" s="182"/>
      <c r="DL101" s="182"/>
      <c r="DM101" s="182"/>
      <c r="DN101" s="182"/>
      <c r="DO101" s="182"/>
      <c r="DP101" s="182"/>
      <c r="DQ101" s="182"/>
      <c r="DR101" s="182"/>
      <c r="DS101" s="182"/>
      <c r="DT101" s="182"/>
      <c r="DU101" s="182"/>
      <c r="DV101" s="182"/>
      <c r="DW101" s="182"/>
      <c r="DX101" s="182"/>
      <c r="DY101" s="182"/>
      <c r="DZ101" s="182"/>
      <c r="EA101" s="182"/>
      <c r="EB101" s="182"/>
      <c r="EC101" s="182"/>
      <c r="ED101" s="182"/>
      <c r="EE101" s="182"/>
      <c r="EF101" s="182"/>
      <c r="EG101" s="182"/>
      <c r="EH101" s="182"/>
      <c r="EI101" s="182"/>
      <c r="EJ101" s="182"/>
      <c r="EK101" s="182"/>
      <c r="EL101" s="182"/>
      <c r="EM101" s="182"/>
      <c r="EN101" s="182"/>
      <c r="EO101" s="182"/>
      <c r="EP101" s="182"/>
      <c r="EQ101" s="182"/>
      <c r="ER101" s="182"/>
      <c r="ES101" s="182"/>
      <c r="ET101" s="182"/>
      <c r="EU101" s="182"/>
      <c r="EV101" s="182"/>
      <c r="EW101" s="182"/>
      <c r="EX101" s="182"/>
      <c r="EY101" s="182"/>
      <c r="EZ101" s="182"/>
      <c r="FA101" s="182"/>
      <c r="FB101" s="182"/>
      <c r="FC101" s="182"/>
      <c r="FD101" s="182"/>
      <c r="FE101" s="182"/>
      <c r="FF101" s="182"/>
      <c r="FG101" s="182"/>
      <c r="FH101" s="182"/>
      <c r="FI101" s="182"/>
      <c r="FJ101" s="182"/>
      <c r="FK101" s="182"/>
      <c r="FL101" s="182"/>
      <c r="FM101" s="182"/>
      <c r="FN101" s="182"/>
      <c r="FO101" s="182"/>
      <c r="FP101" s="182"/>
      <c r="FQ101" s="182"/>
      <c r="FR101" s="182"/>
      <c r="FS101" s="182"/>
      <c r="FT101" s="182"/>
      <c r="FU101" s="182"/>
      <c r="FV101" s="182"/>
    </row>
    <row r="102" spans="1:178" s="173" customFormat="1" ht="38.25" customHeight="1">
      <c r="A102" s="699" t="s">
        <v>35</v>
      </c>
      <c r="B102" s="646"/>
      <c r="C102" s="702" t="s">
        <v>184</v>
      </c>
      <c r="D102" s="174"/>
      <c r="E102" s="650" t="s">
        <v>4</v>
      </c>
      <c r="F102" s="651"/>
      <c r="G102" s="650" t="s">
        <v>5</v>
      </c>
      <c r="H102" s="651"/>
      <c r="I102" s="650" t="s">
        <v>6</v>
      </c>
      <c r="J102" s="652"/>
      <c r="K102" s="652"/>
      <c r="L102" s="651"/>
      <c r="M102" s="650" t="s">
        <v>7</v>
      </c>
      <c r="N102" s="652"/>
      <c r="O102" s="652"/>
      <c r="P102" s="652"/>
      <c r="Q102" s="652"/>
      <c r="R102" s="652"/>
      <c r="S102" s="651"/>
      <c r="T102" s="188"/>
      <c r="U102" s="202"/>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2"/>
      <c r="CH102" s="182"/>
      <c r="CI102" s="182"/>
      <c r="CJ102" s="182"/>
      <c r="CK102" s="182"/>
      <c r="CL102" s="182"/>
      <c r="CM102" s="182"/>
      <c r="CN102" s="182"/>
      <c r="CO102" s="182"/>
      <c r="CP102" s="182"/>
      <c r="CQ102" s="182"/>
      <c r="CR102" s="182"/>
      <c r="CS102" s="182"/>
      <c r="CT102" s="182"/>
      <c r="CU102" s="182"/>
      <c r="CV102" s="182"/>
      <c r="CW102" s="182"/>
      <c r="CX102" s="182"/>
      <c r="CY102" s="182"/>
      <c r="CZ102" s="182"/>
      <c r="DA102" s="182"/>
      <c r="DB102" s="182"/>
      <c r="DC102" s="182"/>
      <c r="DD102" s="182"/>
      <c r="DE102" s="182"/>
      <c r="DF102" s="182"/>
      <c r="DG102" s="182"/>
      <c r="DH102" s="182"/>
      <c r="DI102" s="182"/>
      <c r="DJ102" s="182"/>
      <c r="DK102" s="182"/>
      <c r="DL102" s="182"/>
      <c r="DM102" s="182"/>
      <c r="DN102" s="182"/>
      <c r="DO102" s="182"/>
      <c r="DP102" s="182"/>
      <c r="DQ102" s="182"/>
      <c r="DR102" s="182"/>
      <c r="DS102" s="182"/>
      <c r="DT102" s="182"/>
      <c r="DU102" s="182"/>
      <c r="DV102" s="182"/>
      <c r="DW102" s="182"/>
      <c r="DX102" s="182"/>
      <c r="DY102" s="182"/>
      <c r="DZ102" s="182"/>
      <c r="EA102" s="182"/>
      <c r="EB102" s="182"/>
      <c r="EC102" s="182"/>
      <c r="ED102" s="182"/>
      <c r="EE102" s="182"/>
      <c r="EF102" s="182"/>
      <c r="EG102" s="182"/>
      <c r="EH102" s="182"/>
      <c r="EI102" s="182"/>
      <c r="EJ102" s="182"/>
      <c r="EK102" s="182"/>
      <c r="EL102" s="182"/>
      <c r="EM102" s="182"/>
      <c r="EN102" s="182"/>
      <c r="EO102" s="182"/>
      <c r="EP102" s="182"/>
      <c r="EQ102" s="182"/>
      <c r="ER102" s="182"/>
      <c r="ES102" s="182"/>
      <c r="ET102" s="182"/>
      <c r="EU102" s="182"/>
      <c r="EV102" s="182"/>
      <c r="EW102" s="182"/>
      <c r="EX102" s="182"/>
      <c r="EY102" s="182"/>
      <c r="EZ102" s="182"/>
      <c r="FA102" s="182"/>
      <c r="FB102" s="182"/>
      <c r="FC102" s="182"/>
      <c r="FD102" s="182"/>
      <c r="FE102" s="182"/>
      <c r="FF102" s="182"/>
      <c r="FG102" s="182"/>
      <c r="FH102" s="182"/>
      <c r="FI102" s="182"/>
      <c r="FJ102" s="182"/>
      <c r="FK102" s="182"/>
      <c r="FL102" s="182"/>
      <c r="FM102" s="182"/>
      <c r="FN102" s="182"/>
      <c r="FO102" s="182"/>
      <c r="FP102" s="182"/>
      <c r="FQ102" s="182"/>
      <c r="FR102" s="182"/>
      <c r="FS102" s="182"/>
      <c r="FT102" s="182"/>
      <c r="FU102" s="182"/>
      <c r="FV102" s="182"/>
    </row>
    <row r="103" spans="1:178" s="173" customFormat="1" ht="38.25" customHeight="1">
      <c r="A103" s="700"/>
      <c r="B103" s="701"/>
      <c r="C103" s="703"/>
      <c r="D103" s="175" t="s">
        <v>8</v>
      </c>
      <c r="E103" s="663">
        <v>2025</v>
      </c>
      <c r="F103" s="651"/>
      <c r="G103" s="663">
        <v>2031</v>
      </c>
      <c r="H103" s="651"/>
      <c r="I103" s="663">
        <v>2037</v>
      </c>
      <c r="J103" s="652"/>
      <c r="K103" s="652"/>
      <c r="L103" s="651"/>
      <c r="M103" s="644" t="s">
        <v>235</v>
      </c>
      <c r="N103" s="645"/>
      <c r="O103" s="645"/>
      <c r="P103" s="645"/>
      <c r="Q103" s="645"/>
      <c r="R103" s="645"/>
      <c r="S103" s="646"/>
      <c r="T103" s="185"/>
      <c r="U103" s="200"/>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182"/>
      <c r="CG103" s="182"/>
      <c r="CH103" s="182"/>
      <c r="CI103" s="182"/>
      <c r="CJ103" s="182"/>
      <c r="CK103" s="182"/>
      <c r="CL103" s="182"/>
      <c r="CM103" s="182"/>
      <c r="CN103" s="182"/>
      <c r="CO103" s="182"/>
      <c r="CP103" s="182"/>
      <c r="CQ103" s="182"/>
      <c r="CR103" s="182"/>
      <c r="CS103" s="182"/>
      <c r="CT103" s="182"/>
      <c r="CU103" s="182"/>
      <c r="CV103" s="182"/>
      <c r="CW103" s="182"/>
      <c r="CX103" s="182"/>
      <c r="CY103" s="182"/>
      <c r="CZ103" s="182"/>
      <c r="DA103" s="182"/>
      <c r="DB103" s="182"/>
      <c r="DC103" s="182"/>
      <c r="DD103" s="182"/>
      <c r="DE103" s="182"/>
      <c r="DF103" s="182"/>
      <c r="DG103" s="182"/>
      <c r="DH103" s="182"/>
      <c r="DI103" s="182"/>
      <c r="DJ103" s="182"/>
      <c r="DK103" s="182"/>
      <c r="DL103" s="182"/>
      <c r="DM103" s="182"/>
      <c r="DN103" s="182"/>
      <c r="DO103" s="182"/>
      <c r="DP103" s="182"/>
      <c r="DQ103" s="182"/>
      <c r="DR103" s="182"/>
      <c r="DS103" s="182"/>
      <c r="DT103" s="182"/>
      <c r="DU103" s="182"/>
      <c r="DV103" s="182"/>
      <c r="DW103" s="182"/>
      <c r="DX103" s="182"/>
      <c r="DY103" s="182"/>
      <c r="DZ103" s="182"/>
      <c r="EA103" s="182"/>
      <c r="EB103" s="182"/>
      <c r="EC103" s="182"/>
      <c r="ED103" s="182"/>
      <c r="EE103" s="182"/>
      <c r="EF103" s="182"/>
      <c r="EG103" s="182"/>
      <c r="EH103" s="182"/>
      <c r="EI103" s="182"/>
      <c r="EJ103" s="182"/>
      <c r="EK103" s="182"/>
      <c r="EL103" s="182"/>
      <c r="EM103" s="182"/>
      <c r="EN103" s="182"/>
      <c r="EO103" s="182"/>
      <c r="EP103" s="182"/>
      <c r="EQ103" s="182"/>
      <c r="ER103" s="182"/>
      <c r="ES103" s="182"/>
      <c r="ET103" s="182"/>
      <c r="EU103" s="182"/>
      <c r="EV103" s="182"/>
      <c r="EW103" s="182"/>
      <c r="EX103" s="182"/>
      <c r="EY103" s="182"/>
      <c r="EZ103" s="182"/>
      <c r="FA103" s="182"/>
      <c r="FB103" s="182"/>
      <c r="FC103" s="182"/>
      <c r="FD103" s="182"/>
      <c r="FE103" s="182"/>
      <c r="FF103" s="182"/>
      <c r="FG103" s="182"/>
      <c r="FH103" s="182"/>
      <c r="FI103" s="182"/>
      <c r="FJ103" s="182"/>
      <c r="FK103" s="182"/>
      <c r="FL103" s="182"/>
      <c r="FM103" s="182"/>
      <c r="FN103" s="182"/>
      <c r="FO103" s="182"/>
      <c r="FP103" s="182"/>
      <c r="FQ103" s="182"/>
      <c r="FR103" s="182"/>
      <c r="FS103" s="182"/>
      <c r="FT103" s="182"/>
      <c r="FU103" s="182"/>
      <c r="FV103" s="182"/>
    </row>
    <row r="104" spans="1:178" s="173" customFormat="1" ht="38.25" customHeight="1">
      <c r="A104" s="647"/>
      <c r="B104" s="649"/>
      <c r="C104" s="704"/>
      <c r="D104" s="175" t="s">
        <v>9</v>
      </c>
      <c r="E104" s="695">
        <v>0.25</v>
      </c>
      <c r="F104" s="651"/>
      <c r="G104" s="670">
        <v>0.2</v>
      </c>
      <c r="H104" s="651"/>
      <c r="I104" s="670">
        <v>0.15</v>
      </c>
      <c r="J104" s="652"/>
      <c r="K104" s="652"/>
      <c r="L104" s="651"/>
      <c r="M104" s="647"/>
      <c r="N104" s="648"/>
      <c r="O104" s="648"/>
      <c r="P104" s="648"/>
      <c r="Q104" s="648"/>
      <c r="R104" s="648"/>
      <c r="S104" s="649"/>
      <c r="T104" s="189"/>
      <c r="U104" s="202"/>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82"/>
      <c r="BV104" s="182"/>
      <c r="BW104" s="182"/>
      <c r="BX104" s="182"/>
      <c r="BY104" s="182"/>
      <c r="BZ104" s="182"/>
      <c r="CA104" s="182"/>
      <c r="CB104" s="182"/>
      <c r="CC104" s="182"/>
      <c r="CD104" s="182"/>
      <c r="CE104" s="182"/>
      <c r="CF104" s="182"/>
      <c r="CG104" s="182"/>
      <c r="CH104" s="182"/>
      <c r="CI104" s="182"/>
      <c r="CJ104" s="182"/>
      <c r="CK104" s="182"/>
      <c r="CL104" s="182"/>
      <c r="CM104" s="182"/>
      <c r="CN104" s="182"/>
      <c r="CO104" s="182"/>
      <c r="CP104" s="182"/>
      <c r="CQ104" s="182"/>
      <c r="CR104" s="182"/>
      <c r="CS104" s="182"/>
      <c r="CT104" s="182"/>
      <c r="CU104" s="182"/>
      <c r="CV104" s="182"/>
      <c r="CW104" s="182"/>
      <c r="CX104" s="182"/>
      <c r="CY104" s="182"/>
      <c r="CZ104" s="182"/>
      <c r="DA104" s="182"/>
      <c r="DB104" s="182"/>
      <c r="DC104" s="182"/>
      <c r="DD104" s="182"/>
      <c r="DE104" s="182"/>
      <c r="DF104" s="182"/>
      <c r="DG104" s="182"/>
      <c r="DH104" s="182"/>
      <c r="DI104" s="182"/>
      <c r="DJ104" s="182"/>
      <c r="DK104" s="182"/>
      <c r="DL104" s="182"/>
      <c r="DM104" s="182"/>
      <c r="DN104" s="182"/>
      <c r="DO104" s="182"/>
      <c r="DP104" s="182"/>
      <c r="DQ104" s="182"/>
      <c r="DR104" s="182"/>
      <c r="DS104" s="182"/>
      <c r="DT104" s="182"/>
      <c r="DU104" s="182"/>
      <c r="DV104" s="182"/>
      <c r="DW104" s="182"/>
      <c r="DX104" s="182"/>
      <c r="DY104" s="182"/>
      <c r="DZ104" s="182"/>
      <c r="EA104" s="182"/>
      <c r="EB104" s="182"/>
      <c r="EC104" s="182"/>
      <c r="ED104" s="182"/>
      <c r="EE104" s="182"/>
      <c r="EF104" s="182"/>
      <c r="EG104" s="182"/>
      <c r="EH104" s="182"/>
      <c r="EI104" s="182"/>
      <c r="EJ104" s="182"/>
      <c r="EK104" s="182"/>
      <c r="EL104" s="182"/>
      <c r="EM104" s="182"/>
      <c r="EN104" s="182"/>
      <c r="EO104" s="182"/>
      <c r="EP104" s="182"/>
      <c r="EQ104" s="182"/>
      <c r="ER104" s="182"/>
      <c r="ES104" s="182"/>
      <c r="ET104" s="182"/>
      <c r="EU104" s="182"/>
      <c r="EV104" s="182"/>
      <c r="EW104" s="182"/>
      <c r="EX104" s="182"/>
      <c r="EY104" s="182"/>
      <c r="EZ104" s="182"/>
      <c r="FA104" s="182"/>
      <c r="FB104" s="182"/>
      <c r="FC104" s="182"/>
      <c r="FD104" s="182"/>
      <c r="FE104" s="182"/>
      <c r="FF104" s="182"/>
      <c r="FG104" s="182"/>
      <c r="FH104" s="182"/>
      <c r="FI104" s="182"/>
      <c r="FJ104" s="182"/>
      <c r="FK104" s="182"/>
      <c r="FL104" s="182"/>
      <c r="FM104" s="182"/>
      <c r="FN104" s="182"/>
      <c r="FO104" s="182"/>
      <c r="FP104" s="182"/>
      <c r="FQ104" s="182"/>
      <c r="FR104" s="182"/>
      <c r="FS104" s="182"/>
      <c r="FT104" s="182"/>
      <c r="FU104" s="182"/>
      <c r="FV104" s="182"/>
    </row>
    <row r="105" spans="1:178" s="173" customFormat="1" ht="38.25" customHeight="1">
      <c r="A105" s="671" t="s">
        <v>37</v>
      </c>
      <c r="B105" s="672"/>
      <c r="C105" s="672"/>
      <c r="D105" s="672"/>
      <c r="E105" s="672"/>
      <c r="F105" s="672"/>
      <c r="G105" s="672"/>
      <c r="H105" s="672"/>
      <c r="I105" s="672"/>
      <c r="J105" s="672"/>
      <c r="K105" s="672"/>
      <c r="L105" s="672"/>
      <c r="M105" s="672"/>
      <c r="N105" s="672"/>
      <c r="O105" s="672"/>
      <c r="P105" s="672"/>
      <c r="Q105" s="672"/>
      <c r="R105" s="672"/>
      <c r="S105" s="673"/>
      <c r="T105" s="189"/>
      <c r="U105" s="202"/>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2"/>
      <c r="BW105" s="182"/>
      <c r="BX105" s="182"/>
      <c r="BY105" s="182"/>
      <c r="BZ105" s="182"/>
      <c r="CA105" s="182"/>
      <c r="CB105" s="182"/>
      <c r="CC105" s="182"/>
      <c r="CD105" s="182"/>
      <c r="CE105" s="182"/>
      <c r="CF105" s="182"/>
      <c r="CG105" s="182"/>
      <c r="CH105" s="182"/>
      <c r="CI105" s="182"/>
      <c r="CJ105" s="182"/>
      <c r="CK105" s="182"/>
      <c r="CL105" s="182"/>
      <c r="CM105" s="182"/>
      <c r="CN105" s="182"/>
      <c r="CO105" s="182"/>
      <c r="CP105" s="182"/>
      <c r="CQ105" s="182"/>
      <c r="CR105" s="182"/>
      <c r="CS105" s="182"/>
      <c r="CT105" s="182"/>
      <c r="CU105" s="182"/>
      <c r="CV105" s="182"/>
      <c r="CW105" s="182"/>
      <c r="CX105" s="182"/>
      <c r="CY105" s="182"/>
      <c r="CZ105" s="182"/>
      <c r="DA105" s="182"/>
      <c r="DB105" s="182"/>
      <c r="DC105" s="182"/>
      <c r="DD105" s="182"/>
      <c r="DE105" s="182"/>
      <c r="DF105" s="182"/>
      <c r="DG105" s="182"/>
      <c r="DH105" s="182"/>
      <c r="DI105" s="182"/>
      <c r="DJ105" s="182"/>
      <c r="DK105" s="182"/>
      <c r="DL105" s="182"/>
      <c r="DM105" s="182"/>
      <c r="DN105" s="182"/>
      <c r="DO105" s="182"/>
      <c r="DP105" s="182"/>
      <c r="DQ105" s="182"/>
      <c r="DR105" s="182"/>
      <c r="DS105" s="182"/>
      <c r="DT105" s="182"/>
      <c r="DU105" s="182"/>
      <c r="DV105" s="182"/>
      <c r="DW105" s="182"/>
      <c r="DX105" s="182"/>
      <c r="DY105" s="182"/>
      <c r="DZ105" s="182"/>
      <c r="EA105" s="182"/>
      <c r="EB105" s="182"/>
      <c r="EC105" s="182"/>
      <c r="ED105" s="182"/>
      <c r="EE105" s="182"/>
      <c r="EF105" s="182"/>
      <c r="EG105" s="182"/>
      <c r="EH105" s="182"/>
      <c r="EI105" s="182"/>
      <c r="EJ105" s="182"/>
      <c r="EK105" s="182"/>
      <c r="EL105" s="182"/>
      <c r="EM105" s="182"/>
      <c r="EN105" s="182"/>
      <c r="EO105" s="182"/>
      <c r="EP105" s="182"/>
      <c r="EQ105" s="182"/>
      <c r="ER105" s="182"/>
      <c r="ES105" s="182"/>
      <c r="ET105" s="182"/>
      <c r="EU105" s="182"/>
      <c r="EV105" s="182"/>
      <c r="EW105" s="182"/>
      <c r="EX105" s="182"/>
      <c r="EY105" s="182"/>
      <c r="EZ105" s="182"/>
      <c r="FA105" s="182"/>
      <c r="FB105" s="182"/>
      <c r="FC105" s="182"/>
      <c r="FD105" s="182"/>
      <c r="FE105" s="182"/>
      <c r="FF105" s="182"/>
      <c r="FG105" s="182"/>
      <c r="FH105" s="182"/>
      <c r="FI105" s="182"/>
      <c r="FJ105" s="182"/>
      <c r="FK105" s="182"/>
      <c r="FL105" s="182"/>
      <c r="FM105" s="182"/>
      <c r="FN105" s="182"/>
      <c r="FO105" s="182"/>
      <c r="FP105" s="182"/>
      <c r="FQ105" s="182"/>
      <c r="FR105" s="182"/>
      <c r="FS105" s="182"/>
      <c r="FT105" s="182"/>
      <c r="FU105" s="182"/>
      <c r="FV105" s="182"/>
    </row>
    <row r="106" spans="1:178" ht="38.25" customHeight="1">
      <c r="A106" s="541" t="s">
        <v>38</v>
      </c>
      <c r="B106" s="542"/>
      <c r="C106" s="636" t="s">
        <v>186</v>
      </c>
      <c r="D106" s="87"/>
      <c r="E106" s="87" t="s">
        <v>4</v>
      </c>
      <c r="F106" s="632" t="s">
        <v>5</v>
      </c>
      <c r="G106" s="503"/>
      <c r="H106" s="632" t="s">
        <v>5</v>
      </c>
      <c r="I106" s="633"/>
      <c r="J106" s="633"/>
      <c r="K106" s="503"/>
      <c r="L106" s="88" t="s">
        <v>11</v>
      </c>
      <c r="M106" s="632" t="s">
        <v>7</v>
      </c>
      <c r="N106" s="633"/>
      <c r="O106" s="633"/>
      <c r="P106" s="633"/>
      <c r="Q106" s="633"/>
      <c r="R106" s="633"/>
      <c r="S106" s="503"/>
      <c r="T106" s="185"/>
      <c r="U106" s="200"/>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row>
    <row r="107" spans="1:178" ht="38.25" customHeight="1">
      <c r="A107" s="519"/>
      <c r="B107" s="521"/>
      <c r="C107" s="546"/>
      <c r="D107" s="80" t="s">
        <v>8</v>
      </c>
      <c r="E107" s="80">
        <v>2025</v>
      </c>
      <c r="F107" s="488">
        <v>2029</v>
      </c>
      <c r="G107" s="475"/>
      <c r="H107" s="488">
        <v>2033</v>
      </c>
      <c r="I107" s="474"/>
      <c r="J107" s="474"/>
      <c r="K107" s="475"/>
      <c r="L107" s="81">
        <v>2037</v>
      </c>
      <c r="M107" s="490" t="s">
        <v>187</v>
      </c>
      <c r="N107" s="555"/>
      <c r="O107" s="555"/>
      <c r="P107" s="555"/>
      <c r="Q107" s="555"/>
      <c r="R107" s="555"/>
      <c r="S107" s="556"/>
      <c r="T107" s="185"/>
      <c r="U107" s="200"/>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row>
    <row r="108" spans="1:178" ht="38.25" customHeight="1">
      <c r="A108" s="543"/>
      <c r="B108" s="544"/>
      <c r="C108" s="479"/>
      <c r="D108" s="80" t="s">
        <v>9</v>
      </c>
      <c r="E108" s="163">
        <v>2</v>
      </c>
      <c r="F108" s="548">
        <v>7</v>
      </c>
      <c r="G108" s="631"/>
      <c r="H108" s="548">
        <v>16</v>
      </c>
      <c r="I108" s="634"/>
      <c r="J108" s="634"/>
      <c r="K108" s="631"/>
      <c r="L108" s="164">
        <v>30</v>
      </c>
      <c r="M108" s="557"/>
      <c r="N108" s="558"/>
      <c r="O108" s="558"/>
      <c r="P108" s="558"/>
      <c r="Q108" s="558"/>
      <c r="R108" s="558"/>
      <c r="S108" s="559"/>
      <c r="T108" s="185"/>
      <c r="U108" s="200"/>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row>
    <row r="109" spans="1:178" ht="38.25" customHeight="1">
      <c r="A109" s="516" t="s">
        <v>12</v>
      </c>
      <c r="B109" s="518"/>
      <c r="C109" s="635" t="s">
        <v>13</v>
      </c>
      <c r="D109" s="476" t="s">
        <v>14</v>
      </c>
      <c r="E109" s="476" t="s">
        <v>7</v>
      </c>
      <c r="F109" s="516" t="s">
        <v>15</v>
      </c>
      <c r="G109" s="518"/>
      <c r="H109" s="516" t="s">
        <v>16</v>
      </c>
      <c r="I109" s="517"/>
      <c r="J109" s="517"/>
      <c r="K109" s="518"/>
      <c r="L109" s="511" t="s">
        <v>17</v>
      </c>
      <c r="M109" s="511" t="s">
        <v>18</v>
      </c>
      <c r="N109" s="473" t="s">
        <v>19</v>
      </c>
      <c r="O109" s="474"/>
      <c r="P109" s="474"/>
      <c r="Q109" s="474"/>
      <c r="R109" s="474"/>
      <c r="S109" s="475"/>
      <c r="T109" s="185"/>
      <c r="U109" s="200"/>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row>
    <row r="110" spans="1:178" ht="38.25" customHeight="1">
      <c r="A110" s="519"/>
      <c r="B110" s="521"/>
      <c r="C110" s="546"/>
      <c r="D110" s="539"/>
      <c r="E110" s="539"/>
      <c r="F110" s="519"/>
      <c r="G110" s="521"/>
      <c r="H110" s="519"/>
      <c r="I110" s="520"/>
      <c r="J110" s="520"/>
      <c r="K110" s="521"/>
      <c r="L110" s="512"/>
      <c r="M110" s="512"/>
      <c r="N110" s="473" t="s">
        <v>20</v>
      </c>
      <c r="O110" s="475"/>
      <c r="P110" s="473" t="s">
        <v>21</v>
      </c>
      <c r="Q110" s="474"/>
      <c r="R110" s="475"/>
      <c r="S110" s="478" t="s">
        <v>22</v>
      </c>
      <c r="T110" s="185"/>
      <c r="U110" s="200"/>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row>
    <row r="111" spans="1:178" s="70" customFormat="1" ht="38.25" customHeight="1">
      <c r="A111" s="543"/>
      <c r="B111" s="544"/>
      <c r="C111" s="479"/>
      <c r="D111" s="540"/>
      <c r="E111" s="540"/>
      <c r="F111" s="522"/>
      <c r="G111" s="460"/>
      <c r="H111" s="522"/>
      <c r="I111" s="523"/>
      <c r="J111" s="523"/>
      <c r="K111" s="460"/>
      <c r="L111" s="676"/>
      <c r="M111" s="513"/>
      <c r="N111" s="362" t="s">
        <v>23</v>
      </c>
      <c r="O111" s="362" t="s">
        <v>24</v>
      </c>
      <c r="P111" s="362" t="s">
        <v>23</v>
      </c>
      <c r="Q111" s="500" t="s">
        <v>25</v>
      </c>
      <c r="R111" s="492"/>
      <c r="S111" s="479"/>
      <c r="T111" s="189"/>
      <c r="U111" s="202"/>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82"/>
      <c r="AY111" s="182"/>
      <c r="AZ111" s="182"/>
      <c r="BA111" s="182"/>
      <c r="BB111" s="182"/>
      <c r="BC111" s="182"/>
      <c r="BD111" s="182"/>
      <c r="BE111" s="182"/>
      <c r="BF111" s="182"/>
      <c r="BG111" s="182"/>
      <c r="BH111" s="182"/>
      <c r="BI111" s="182"/>
      <c r="BJ111" s="182"/>
      <c r="BK111" s="182"/>
      <c r="BL111" s="182"/>
      <c r="BM111" s="182"/>
      <c r="BN111" s="182"/>
      <c r="BO111" s="182"/>
      <c r="BP111" s="182"/>
      <c r="BQ111" s="182"/>
      <c r="BR111" s="182"/>
      <c r="BS111" s="182"/>
      <c r="BT111" s="182"/>
      <c r="BU111" s="182"/>
      <c r="BV111" s="182"/>
      <c r="BW111" s="182"/>
      <c r="BX111" s="182"/>
      <c r="BY111" s="182"/>
      <c r="BZ111" s="182"/>
    </row>
    <row r="112" spans="1:178" s="421" customFormat="1" ht="48" customHeight="1">
      <c r="A112" s="395">
        <v>1</v>
      </c>
      <c r="B112" s="395" t="s">
        <v>462</v>
      </c>
      <c r="C112" s="395" t="s">
        <v>463</v>
      </c>
      <c r="D112" s="395" t="s">
        <v>464</v>
      </c>
      <c r="E112" s="395" t="s">
        <v>260</v>
      </c>
      <c r="F112" s="586" t="s">
        <v>350</v>
      </c>
      <c r="G112" s="694"/>
      <c r="H112" s="586"/>
      <c r="I112" s="694"/>
      <c r="J112" s="694"/>
      <c r="K112" s="694"/>
      <c r="L112" s="395">
        <v>2026</v>
      </c>
      <c r="M112" s="395">
        <v>403510</v>
      </c>
      <c r="N112" s="395">
        <v>20176</v>
      </c>
      <c r="O112" s="395"/>
      <c r="P112" s="395">
        <v>383334</v>
      </c>
      <c r="Q112" s="586" t="s">
        <v>477</v>
      </c>
      <c r="R112" s="694"/>
      <c r="S112" s="395">
        <f t="shared" ref="S112:S115" si="8">M112-N112-P112</f>
        <v>0</v>
      </c>
      <c r="T112" s="419"/>
      <c r="U112" s="183"/>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row>
    <row r="113" spans="1:178" s="421" customFormat="1" ht="43.5" customHeight="1">
      <c r="A113" s="395">
        <v>2</v>
      </c>
      <c r="B113" s="395" t="s">
        <v>465</v>
      </c>
      <c r="C113" s="395" t="s">
        <v>466</v>
      </c>
      <c r="D113" s="395" t="s">
        <v>467</v>
      </c>
      <c r="E113" s="395" t="s">
        <v>260</v>
      </c>
      <c r="F113" s="586" t="s">
        <v>350</v>
      </c>
      <c r="G113" s="694"/>
      <c r="H113" s="586"/>
      <c r="I113" s="694"/>
      <c r="J113" s="694"/>
      <c r="K113" s="694"/>
      <c r="L113" s="395">
        <v>2026</v>
      </c>
      <c r="M113" s="395">
        <v>391065</v>
      </c>
      <c r="N113" s="395">
        <v>19555</v>
      </c>
      <c r="O113" s="395"/>
      <c r="P113" s="395">
        <v>371510</v>
      </c>
      <c r="Q113" s="586" t="s">
        <v>477</v>
      </c>
      <c r="R113" s="694"/>
      <c r="S113" s="395">
        <f t="shared" si="8"/>
        <v>0</v>
      </c>
      <c r="T113" s="422"/>
      <c r="U113" s="423"/>
      <c r="V113" s="424"/>
      <c r="W113" s="424"/>
      <c r="X113" s="424"/>
      <c r="Y113" s="424"/>
      <c r="Z113" s="424"/>
      <c r="AA113" s="424"/>
      <c r="AB113" s="424"/>
      <c r="AC113" s="424"/>
      <c r="AD113" s="424"/>
      <c r="AE113" s="424"/>
      <c r="AF113" s="424"/>
      <c r="AG113" s="424"/>
      <c r="AH113" s="424"/>
      <c r="AI113" s="424"/>
      <c r="AJ113" s="424"/>
      <c r="AK113" s="424"/>
      <c r="AL113" s="424"/>
      <c r="AM113" s="424"/>
      <c r="AN113" s="424"/>
      <c r="AO113" s="424"/>
      <c r="AP113" s="424"/>
      <c r="AQ113" s="424"/>
      <c r="AR113" s="424"/>
      <c r="AS113" s="424"/>
      <c r="AT113" s="424"/>
      <c r="AU113" s="424"/>
      <c r="AV113" s="424"/>
      <c r="AW113" s="424"/>
    </row>
    <row r="114" spans="1:178" s="421" customFormat="1" ht="50.25" customHeight="1">
      <c r="A114" s="395">
        <v>3</v>
      </c>
      <c r="B114" s="395" t="s">
        <v>468</v>
      </c>
      <c r="C114" s="395" t="s">
        <v>469</v>
      </c>
      <c r="D114" s="395" t="s">
        <v>470</v>
      </c>
      <c r="E114" s="395" t="s">
        <v>260</v>
      </c>
      <c r="F114" s="586" t="s">
        <v>350</v>
      </c>
      <c r="G114" s="694"/>
      <c r="H114" s="586"/>
      <c r="I114" s="694"/>
      <c r="J114" s="694"/>
      <c r="K114" s="694"/>
      <c r="L114" s="395">
        <v>2026</v>
      </c>
      <c r="M114" s="395">
        <v>340826</v>
      </c>
      <c r="N114" s="395">
        <v>17043</v>
      </c>
      <c r="O114" s="395"/>
      <c r="P114" s="395">
        <v>323783</v>
      </c>
      <c r="Q114" s="586" t="s">
        <v>477</v>
      </c>
      <c r="R114" s="694"/>
      <c r="S114" s="395">
        <f t="shared" si="8"/>
        <v>0</v>
      </c>
      <c r="T114" s="422"/>
      <c r="U114" s="423"/>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row>
    <row r="115" spans="1:178" s="421" customFormat="1" ht="58.5" customHeight="1">
      <c r="A115" s="395">
        <v>4</v>
      </c>
      <c r="B115" s="425" t="s">
        <v>471</v>
      </c>
      <c r="C115" s="395" t="s">
        <v>472</v>
      </c>
      <c r="D115" s="425" t="s">
        <v>473</v>
      </c>
      <c r="E115" s="395" t="s">
        <v>260</v>
      </c>
      <c r="F115" s="586" t="s">
        <v>350</v>
      </c>
      <c r="G115" s="694"/>
      <c r="H115" s="586"/>
      <c r="I115" s="694"/>
      <c r="J115" s="694"/>
      <c r="K115" s="694"/>
      <c r="L115" s="395">
        <v>2026</v>
      </c>
      <c r="M115" s="425">
        <v>775362</v>
      </c>
      <c r="N115" s="425">
        <v>38768</v>
      </c>
      <c r="O115" s="395"/>
      <c r="P115" s="395">
        <v>736594</v>
      </c>
      <c r="Q115" s="586" t="s">
        <v>477</v>
      </c>
      <c r="R115" s="694"/>
      <c r="S115" s="395">
        <f t="shared" si="8"/>
        <v>0</v>
      </c>
      <c r="T115" s="419"/>
      <c r="U115" s="183"/>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row>
    <row r="116" spans="1:178" s="421" customFormat="1" ht="64.5" customHeight="1">
      <c r="A116" s="395">
        <v>5</v>
      </c>
      <c r="B116" s="395" t="s">
        <v>474</v>
      </c>
      <c r="C116" s="395" t="s">
        <v>475</v>
      </c>
      <c r="D116" s="395" t="s">
        <v>476</v>
      </c>
      <c r="E116" s="395" t="s">
        <v>260</v>
      </c>
      <c r="F116" s="586" t="s">
        <v>350</v>
      </c>
      <c r="G116" s="694"/>
      <c r="H116" s="586"/>
      <c r="I116" s="694"/>
      <c r="J116" s="694"/>
      <c r="K116" s="694"/>
      <c r="L116" s="426">
        <v>2026</v>
      </c>
      <c r="M116" s="427">
        <v>900700</v>
      </c>
      <c r="N116" s="428">
        <f t="shared" ref="N116" si="9">M116-P116</f>
        <v>45035</v>
      </c>
      <c r="O116" s="428"/>
      <c r="P116" s="428">
        <f>M116*95/100</f>
        <v>855665</v>
      </c>
      <c r="Q116" s="586" t="s">
        <v>478</v>
      </c>
      <c r="R116" s="586"/>
      <c r="S116" s="395">
        <v>0</v>
      </c>
      <c r="T116" s="422"/>
      <c r="U116" s="423"/>
      <c r="V116" s="424"/>
      <c r="W116" s="424"/>
      <c r="X116" s="424"/>
      <c r="Y116" s="424"/>
      <c r="Z116" s="424"/>
      <c r="AA116" s="424"/>
      <c r="AB116" s="424"/>
      <c r="AC116" s="424"/>
      <c r="AD116" s="424"/>
      <c r="AE116" s="424"/>
      <c r="AF116" s="424"/>
      <c r="AG116" s="424"/>
      <c r="AH116" s="424"/>
      <c r="AI116" s="424"/>
      <c r="AJ116" s="424"/>
      <c r="AK116" s="424"/>
      <c r="AL116" s="424"/>
      <c r="AM116" s="424"/>
      <c r="AN116" s="424"/>
      <c r="AO116" s="424"/>
      <c r="AP116" s="424"/>
      <c r="AQ116" s="424"/>
      <c r="AR116" s="424"/>
      <c r="AS116" s="424"/>
      <c r="AT116" s="424"/>
      <c r="AU116" s="424"/>
      <c r="AV116" s="424"/>
      <c r="AW116" s="424"/>
    </row>
    <row r="117" spans="1:178" s="70" customFormat="1" ht="61.5" customHeight="1">
      <c r="A117" s="359"/>
      <c r="B117" s="111"/>
      <c r="C117" s="111"/>
      <c r="D117" s="357"/>
      <c r="E117" s="357"/>
      <c r="F117" s="454"/>
      <c r="G117" s="454"/>
      <c r="H117" s="454"/>
      <c r="I117" s="454"/>
      <c r="J117" s="454"/>
      <c r="K117" s="454"/>
      <c r="L117" s="113"/>
      <c r="M117" s="417">
        <f>SUM(M112:M116)</f>
        <v>2811463</v>
      </c>
      <c r="N117" s="417">
        <f>SUM(N112:N116)</f>
        <v>140577</v>
      </c>
      <c r="O117" s="417">
        <f>SUM(O112:O116)</f>
        <v>0</v>
      </c>
      <c r="P117" s="417">
        <f>SUM(P112:P116)</f>
        <v>2670886</v>
      </c>
      <c r="Q117" s="459">
        <f>SUM(Q112:Q116)</f>
        <v>0</v>
      </c>
      <c r="R117" s="460"/>
      <c r="S117" s="417">
        <f>SUM(S112:S116)</f>
        <v>0</v>
      </c>
      <c r="T117" s="189"/>
      <c r="U117" s="202"/>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82"/>
      <c r="AY117" s="182"/>
      <c r="AZ117" s="182"/>
      <c r="BA117" s="182"/>
      <c r="BB117" s="182"/>
      <c r="BC117" s="182"/>
      <c r="BD117" s="182"/>
      <c r="BE117" s="182"/>
      <c r="BF117" s="182"/>
      <c r="BG117" s="182"/>
      <c r="BH117" s="182"/>
      <c r="BI117" s="182"/>
      <c r="BJ117" s="182"/>
      <c r="BK117" s="182"/>
      <c r="BL117" s="182"/>
      <c r="BM117" s="182"/>
      <c r="BN117" s="182"/>
      <c r="BO117" s="182"/>
      <c r="BP117" s="182"/>
      <c r="BQ117" s="182"/>
      <c r="BR117" s="182"/>
      <c r="BS117" s="182"/>
      <c r="BT117" s="182"/>
      <c r="BU117" s="182"/>
      <c r="BV117" s="182"/>
      <c r="BW117" s="182"/>
      <c r="BX117" s="182"/>
      <c r="BY117" s="182"/>
      <c r="BZ117" s="182"/>
    </row>
    <row r="118" spans="1:178" ht="50.25" customHeight="1">
      <c r="A118" s="707" t="s">
        <v>240</v>
      </c>
      <c r="B118" s="675"/>
      <c r="C118" s="675"/>
      <c r="D118" s="675"/>
      <c r="E118" s="675"/>
      <c r="F118" s="675"/>
      <c r="G118" s="675"/>
      <c r="H118" s="675"/>
      <c r="I118" s="675"/>
      <c r="J118" s="675"/>
      <c r="K118" s="675"/>
      <c r="L118" s="675"/>
      <c r="M118" s="675"/>
      <c r="N118" s="675"/>
      <c r="O118" s="675"/>
      <c r="P118" s="675"/>
      <c r="Q118" s="675"/>
      <c r="R118" s="675"/>
      <c r="S118" s="675"/>
      <c r="T118" s="180"/>
      <c r="U118" s="200"/>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row>
    <row r="119" spans="1:178" ht="63" customHeight="1">
      <c r="A119" s="504" t="s">
        <v>39</v>
      </c>
      <c r="B119" s="460"/>
      <c r="C119" s="669" t="s">
        <v>189</v>
      </c>
      <c r="D119" s="87"/>
      <c r="E119" s="87" t="s">
        <v>4</v>
      </c>
      <c r="F119" s="557" t="s">
        <v>5</v>
      </c>
      <c r="G119" s="503"/>
      <c r="H119" s="557" t="s">
        <v>5</v>
      </c>
      <c r="I119" s="590"/>
      <c r="J119" s="590"/>
      <c r="K119" s="503"/>
      <c r="L119" s="88" t="s">
        <v>11</v>
      </c>
      <c r="M119" s="557" t="s">
        <v>7</v>
      </c>
      <c r="N119" s="590"/>
      <c r="O119" s="590"/>
      <c r="P119" s="590"/>
      <c r="Q119" s="590"/>
      <c r="R119" s="590"/>
      <c r="S119" s="503"/>
      <c r="T119" s="180"/>
      <c r="U119" s="200"/>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row>
    <row r="120" spans="1:178" ht="59.25" customHeight="1">
      <c r="A120" s="519"/>
      <c r="B120" s="521"/>
      <c r="C120" s="546"/>
      <c r="D120" s="80" t="s">
        <v>8</v>
      </c>
      <c r="E120" s="80">
        <v>2025</v>
      </c>
      <c r="F120" s="488">
        <v>2029</v>
      </c>
      <c r="G120" s="475"/>
      <c r="H120" s="488">
        <v>2033</v>
      </c>
      <c r="I120" s="474"/>
      <c r="J120" s="474"/>
      <c r="K120" s="475"/>
      <c r="L120" s="81">
        <v>2037</v>
      </c>
      <c r="M120" s="534" t="s">
        <v>190</v>
      </c>
      <c r="N120" s="517"/>
      <c r="O120" s="517"/>
      <c r="P120" s="517"/>
      <c r="Q120" s="517"/>
      <c r="R120" s="517"/>
      <c r="S120" s="518"/>
      <c r="T120" s="180"/>
      <c r="U120" s="200"/>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row>
    <row r="121" spans="1:178" ht="45.75" customHeight="1">
      <c r="A121" s="543"/>
      <c r="B121" s="544"/>
      <c r="C121" s="547"/>
      <c r="D121" s="101" t="s">
        <v>9</v>
      </c>
      <c r="E121" s="168">
        <v>0.34</v>
      </c>
      <c r="F121" s="666">
        <v>0.4</v>
      </c>
      <c r="G121" s="668"/>
      <c r="H121" s="666">
        <v>0.53</v>
      </c>
      <c r="I121" s="667"/>
      <c r="J121" s="667"/>
      <c r="K121" s="668"/>
      <c r="L121" s="169">
        <v>0.69</v>
      </c>
      <c r="M121" s="522"/>
      <c r="N121" s="523"/>
      <c r="O121" s="523"/>
      <c r="P121" s="523"/>
      <c r="Q121" s="523"/>
      <c r="R121" s="523"/>
      <c r="S121" s="460"/>
      <c r="T121" s="180"/>
      <c r="U121" s="200"/>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row>
    <row r="122" spans="1:178" ht="37.5" customHeight="1">
      <c r="A122" s="535" t="s">
        <v>12</v>
      </c>
      <c r="B122" s="518"/>
      <c r="C122" s="575" t="s">
        <v>13</v>
      </c>
      <c r="D122" s="476" t="s">
        <v>14</v>
      </c>
      <c r="E122" s="476" t="s">
        <v>7</v>
      </c>
      <c r="F122" s="516" t="s">
        <v>15</v>
      </c>
      <c r="G122" s="518"/>
      <c r="H122" s="516" t="s">
        <v>16</v>
      </c>
      <c r="I122" s="517"/>
      <c r="J122" s="517"/>
      <c r="K122" s="518"/>
      <c r="L122" s="511" t="s">
        <v>17</v>
      </c>
      <c r="M122" s="511" t="s">
        <v>18</v>
      </c>
      <c r="N122" s="473" t="s">
        <v>19</v>
      </c>
      <c r="O122" s="474"/>
      <c r="P122" s="474"/>
      <c r="Q122" s="474"/>
      <c r="R122" s="474"/>
      <c r="S122" s="475"/>
      <c r="T122" s="180"/>
      <c r="U122" s="200"/>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row>
    <row r="123" spans="1:178" ht="36.75" customHeight="1">
      <c r="A123" s="536"/>
      <c r="B123" s="521"/>
      <c r="C123" s="539"/>
      <c r="D123" s="539"/>
      <c r="E123" s="539"/>
      <c r="F123" s="519"/>
      <c r="G123" s="521"/>
      <c r="H123" s="519"/>
      <c r="I123" s="520"/>
      <c r="J123" s="520"/>
      <c r="K123" s="521"/>
      <c r="L123" s="512"/>
      <c r="M123" s="512"/>
      <c r="N123" s="473" t="s">
        <v>20</v>
      </c>
      <c r="O123" s="475"/>
      <c r="P123" s="473" t="s">
        <v>21</v>
      </c>
      <c r="Q123" s="474"/>
      <c r="R123" s="475"/>
      <c r="S123" s="478" t="s">
        <v>22</v>
      </c>
      <c r="T123" s="180"/>
      <c r="U123" s="200"/>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row>
    <row r="124" spans="1:178" ht="30.75" customHeight="1">
      <c r="A124" s="537"/>
      <c r="B124" s="460"/>
      <c r="C124" s="477"/>
      <c r="D124" s="477"/>
      <c r="E124" s="477"/>
      <c r="F124" s="543"/>
      <c r="G124" s="544"/>
      <c r="H124" s="543"/>
      <c r="I124" s="576"/>
      <c r="J124" s="576"/>
      <c r="K124" s="544"/>
      <c r="L124" s="513"/>
      <c r="M124" s="513"/>
      <c r="N124" s="82" t="s">
        <v>23</v>
      </c>
      <c r="O124" s="82" t="s">
        <v>24</v>
      </c>
      <c r="P124" s="82" t="s">
        <v>23</v>
      </c>
      <c r="Q124" s="473" t="s">
        <v>25</v>
      </c>
      <c r="R124" s="475"/>
      <c r="S124" s="479"/>
      <c r="T124" s="180"/>
      <c r="U124" s="200"/>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row>
    <row r="125" spans="1:178" s="436" customFormat="1" ht="124.5" customHeight="1">
      <c r="A125" s="433">
        <v>1</v>
      </c>
      <c r="B125" s="433" t="s">
        <v>479</v>
      </c>
      <c r="C125" s="433" t="s">
        <v>480</v>
      </c>
      <c r="D125" s="433" t="s">
        <v>481</v>
      </c>
      <c r="E125" s="433" t="s">
        <v>260</v>
      </c>
      <c r="F125" s="461" t="s">
        <v>482</v>
      </c>
      <c r="G125" s="462"/>
      <c r="H125" s="706"/>
      <c r="I125" s="466"/>
      <c r="J125" s="466"/>
      <c r="K125" s="462"/>
      <c r="L125" s="434" t="s">
        <v>360</v>
      </c>
      <c r="M125" s="434">
        <v>1171879.2</v>
      </c>
      <c r="N125" s="434">
        <v>58594</v>
      </c>
      <c r="O125" s="434"/>
      <c r="P125" s="434">
        <v>1113285.2</v>
      </c>
      <c r="Q125" s="461" t="s">
        <v>477</v>
      </c>
      <c r="R125" s="462"/>
      <c r="S125" s="435">
        <f t="shared" ref="S125:S147" si="10">M125-N125-P125</f>
        <v>0</v>
      </c>
      <c r="T125" s="429"/>
      <c r="U125" s="430"/>
      <c r="V125" s="429"/>
      <c r="W125" s="429"/>
      <c r="X125" s="429"/>
      <c r="Y125" s="429"/>
      <c r="Z125" s="429"/>
      <c r="AA125" s="429"/>
      <c r="AB125" s="429"/>
      <c r="AC125" s="429"/>
      <c r="AD125" s="429"/>
      <c r="AE125" s="429"/>
      <c r="AF125" s="429"/>
      <c r="AG125" s="429"/>
      <c r="AH125" s="429"/>
      <c r="AI125" s="429"/>
      <c r="AJ125" s="429"/>
      <c r="AK125" s="429"/>
      <c r="AL125" s="429"/>
      <c r="AM125" s="429"/>
      <c r="AN125" s="429"/>
      <c r="AO125" s="429"/>
      <c r="AP125" s="429"/>
      <c r="AQ125" s="429"/>
      <c r="AR125" s="429"/>
      <c r="AS125" s="429"/>
      <c r="AT125" s="429"/>
      <c r="AU125" s="429"/>
      <c r="AV125" s="429"/>
      <c r="AW125" s="429"/>
      <c r="AX125" s="431"/>
      <c r="AY125" s="431"/>
      <c r="AZ125" s="431"/>
      <c r="BA125" s="431"/>
      <c r="BB125" s="431"/>
      <c r="BC125" s="431"/>
      <c r="BD125" s="431"/>
      <c r="BE125" s="431"/>
      <c r="BF125" s="431"/>
      <c r="BG125" s="431"/>
      <c r="BH125" s="431"/>
      <c r="BI125" s="431"/>
      <c r="BJ125" s="431"/>
      <c r="BK125" s="431"/>
      <c r="BL125" s="431"/>
      <c r="BM125" s="431"/>
      <c r="BN125" s="431"/>
      <c r="BO125" s="431"/>
      <c r="BP125" s="431"/>
      <c r="BQ125" s="431"/>
      <c r="BR125" s="431"/>
      <c r="BS125" s="431"/>
      <c r="BT125" s="431"/>
      <c r="BU125" s="431"/>
      <c r="BV125" s="431"/>
      <c r="BW125" s="431"/>
      <c r="BX125" s="431"/>
      <c r="BY125" s="431"/>
      <c r="BZ125" s="431"/>
      <c r="CA125" s="431"/>
      <c r="CB125" s="431"/>
      <c r="CC125" s="431"/>
      <c r="CD125" s="431"/>
      <c r="CE125" s="431"/>
      <c r="CF125" s="431"/>
      <c r="CG125" s="431"/>
      <c r="CH125" s="431"/>
      <c r="CI125" s="431"/>
      <c r="CJ125" s="431"/>
      <c r="CK125" s="431"/>
      <c r="CL125" s="431"/>
      <c r="CM125" s="431"/>
      <c r="CN125" s="431"/>
      <c r="CO125" s="431"/>
      <c r="CP125" s="431"/>
      <c r="CQ125" s="431"/>
      <c r="CR125" s="431"/>
      <c r="CS125" s="431"/>
      <c r="CT125" s="431"/>
      <c r="CU125" s="431"/>
      <c r="CV125" s="431"/>
      <c r="CW125" s="431"/>
      <c r="CX125" s="431"/>
      <c r="CY125" s="431"/>
      <c r="CZ125" s="431"/>
      <c r="DA125" s="431"/>
      <c r="DB125" s="431"/>
      <c r="DC125" s="431"/>
      <c r="DD125" s="431"/>
      <c r="DE125" s="431"/>
      <c r="DF125" s="431"/>
      <c r="DG125" s="431"/>
      <c r="DH125" s="431"/>
      <c r="DI125" s="431"/>
      <c r="DJ125" s="431"/>
      <c r="DK125" s="431"/>
      <c r="DL125" s="431"/>
      <c r="DM125" s="431"/>
      <c r="DN125" s="431"/>
      <c r="DO125" s="431"/>
      <c r="DP125" s="431"/>
      <c r="DQ125" s="431"/>
      <c r="DR125" s="431"/>
      <c r="DS125" s="431"/>
      <c r="DT125" s="431"/>
      <c r="DU125" s="431"/>
      <c r="DV125" s="431"/>
      <c r="DW125" s="431"/>
      <c r="DX125" s="431"/>
      <c r="DY125" s="431"/>
      <c r="DZ125" s="431"/>
      <c r="EA125" s="431"/>
      <c r="EB125" s="431"/>
      <c r="EC125" s="431"/>
      <c r="ED125" s="431"/>
      <c r="EE125" s="431"/>
      <c r="EF125" s="431"/>
      <c r="EG125" s="431"/>
      <c r="EH125" s="431"/>
      <c r="EI125" s="431"/>
      <c r="EJ125" s="431"/>
      <c r="EK125" s="431"/>
      <c r="EL125" s="431"/>
      <c r="EM125" s="431"/>
      <c r="EN125" s="431"/>
      <c r="EO125" s="431"/>
      <c r="EP125" s="431"/>
      <c r="EQ125" s="431"/>
      <c r="ER125" s="431"/>
      <c r="ES125" s="431"/>
      <c r="ET125" s="431"/>
      <c r="EU125" s="431"/>
      <c r="EV125" s="431"/>
      <c r="EW125" s="431"/>
      <c r="EX125" s="431"/>
      <c r="EY125" s="431"/>
      <c r="EZ125" s="431"/>
      <c r="FA125" s="431"/>
      <c r="FB125" s="431"/>
      <c r="FC125" s="431"/>
      <c r="FD125" s="431"/>
      <c r="FE125" s="431"/>
      <c r="FF125" s="431"/>
      <c r="FG125" s="431"/>
      <c r="FH125" s="431"/>
      <c r="FI125" s="431"/>
      <c r="FJ125" s="431"/>
      <c r="FK125" s="431"/>
      <c r="FL125" s="431"/>
      <c r="FM125" s="431"/>
      <c r="FN125" s="431"/>
      <c r="FO125" s="431"/>
      <c r="FP125" s="431"/>
      <c r="FQ125" s="431"/>
      <c r="FR125" s="431"/>
      <c r="FS125" s="431"/>
      <c r="FT125" s="431"/>
      <c r="FU125" s="431"/>
      <c r="FV125" s="431"/>
    </row>
    <row r="126" spans="1:178" s="436" customFormat="1" ht="124.5" customHeight="1">
      <c r="A126" s="433">
        <v>2</v>
      </c>
      <c r="B126" s="437" t="s">
        <v>483</v>
      </c>
      <c r="C126" s="437" t="s">
        <v>484</v>
      </c>
      <c r="D126" s="437" t="s">
        <v>485</v>
      </c>
      <c r="E126" s="433" t="s">
        <v>260</v>
      </c>
      <c r="F126" s="664" t="s">
        <v>482</v>
      </c>
      <c r="G126" s="665"/>
      <c r="H126" s="706"/>
      <c r="I126" s="466"/>
      <c r="J126" s="466"/>
      <c r="K126" s="462"/>
      <c r="L126" s="438" t="s">
        <v>360</v>
      </c>
      <c r="M126" s="439">
        <v>945750</v>
      </c>
      <c r="N126" s="440">
        <f t="shared" ref="N126:N128" si="11">M126-P126</f>
        <v>47287.5</v>
      </c>
      <c r="O126" s="440"/>
      <c r="P126" s="440">
        <f t="shared" ref="P126:P128" si="12">M126*95/100</f>
        <v>898462.5</v>
      </c>
      <c r="Q126" s="434"/>
      <c r="R126" s="441"/>
      <c r="S126" s="442"/>
      <c r="T126" s="429"/>
      <c r="U126" s="430"/>
      <c r="V126" s="429"/>
      <c r="W126" s="429"/>
      <c r="X126" s="429"/>
      <c r="Y126" s="429"/>
      <c r="Z126" s="429"/>
      <c r="AA126" s="429"/>
      <c r="AB126" s="429"/>
      <c r="AC126" s="429"/>
      <c r="AD126" s="429"/>
      <c r="AE126" s="429"/>
      <c r="AF126" s="429"/>
      <c r="AG126" s="429"/>
      <c r="AH126" s="429"/>
      <c r="AI126" s="429"/>
      <c r="AJ126" s="429"/>
      <c r="AK126" s="429"/>
      <c r="AL126" s="429"/>
      <c r="AM126" s="429"/>
      <c r="AN126" s="429"/>
      <c r="AO126" s="429"/>
      <c r="AP126" s="429"/>
      <c r="AQ126" s="429"/>
      <c r="AR126" s="429"/>
      <c r="AS126" s="429"/>
      <c r="AT126" s="429"/>
      <c r="AU126" s="429"/>
      <c r="AV126" s="429"/>
      <c r="AW126" s="429"/>
      <c r="AX126" s="431"/>
      <c r="AY126" s="431"/>
      <c r="AZ126" s="431"/>
      <c r="BA126" s="431"/>
      <c r="BB126" s="431"/>
      <c r="BC126" s="431"/>
      <c r="BD126" s="431"/>
      <c r="BE126" s="431"/>
      <c r="BF126" s="431"/>
      <c r="BG126" s="431"/>
      <c r="BH126" s="431"/>
      <c r="BI126" s="431"/>
      <c r="BJ126" s="431"/>
      <c r="BK126" s="431"/>
      <c r="BL126" s="431"/>
      <c r="BM126" s="431"/>
      <c r="BN126" s="431"/>
      <c r="BO126" s="431"/>
      <c r="BP126" s="431"/>
      <c r="BQ126" s="431"/>
      <c r="BR126" s="431"/>
      <c r="BS126" s="431"/>
      <c r="BT126" s="431"/>
      <c r="BU126" s="431"/>
      <c r="BV126" s="431"/>
      <c r="BW126" s="431"/>
      <c r="BX126" s="431"/>
      <c r="BY126" s="431"/>
      <c r="BZ126" s="431"/>
      <c r="CA126" s="431"/>
      <c r="CB126" s="431"/>
      <c r="CC126" s="431"/>
      <c r="CD126" s="431"/>
      <c r="CE126" s="431"/>
      <c r="CF126" s="431"/>
      <c r="CG126" s="431"/>
      <c r="CH126" s="431"/>
      <c r="CI126" s="431"/>
      <c r="CJ126" s="431"/>
      <c r="CK126" s="431"/>
      <c r="CL126" s="431"/>
      <c r="CM126" s="431"/>
      <c r="CN126" s="431"/>
      <c r="CO126" s="431"/>
      <c r="CP126" s="431"/>
      <c r="CQ126" s="431"/>
      <c r="CR126" s="431"/>
      <c r="CS126" s="431"/>
      <c r="CT126" s="431"/>
      <c r="CU126" s="431"/>
      <c r="CV126" s="431"/>
      <c r="CW126" s="431"/>
      <c r="CX126" s="431"/>
      <c r="CY126" s="431"/>
      <c r="CZ126" s="431"/>
      <c r="DA126" s="431"/>
      <c r="DB126" s="431"/>
      <c r="DC126" s="431"/>
      <c r="DD126" s="431"/>
      <c r="DE126" s="431"/>
      <c r="DF126" s="431"/>
      <c r="DG126" s="431"/>
      <c r="DH126" s="431"/>
      <c r="DI126" s="431"/>
      <c r="DJ126" s="431"/>
      <c r="DK126" s="431"/>
      <c r="DL126" s="431"/>
      <c r="DM126" s="431"/>
      <c r="DN126" s="431"/>
      <c r="DO126" s="431"/>
      <c r="DP126" s="431"/>
      <c r="DQ126" s="431"/>
      <c r="DR126" s="431"/>
      <c r="DS126" s="431"/>
      <c r="DT126" s="431"/>
      <c r="DU126" s="431"/>
      <c r="DV126" s="431"/>
      <c r="DW126" s="431"/>
      <c r="DX126" s="431"/>
      <c r="DY126" s="431"/>
      <c r="DZ126" s="431"/>
      <c r="EA126" s="431"/>
      <c r="EB126" s="431"/>
      <c r="EC126" s="431"/>
      <c r="ED126" s="431"/>
      <c r="EE126" s="431"/>
      <c r="EF126" s="431"/>
      <c r="EG126" s="431"/>
      <c r="EH126" s="431"/>
      <c r="EI126" s="431"/>
      <c r="EJ126" s="431"/>
      <c r="EK126" s="431"/>
      <c r="EL126" s="431"/>
      <c r="EM126" s="431"/>
      <c r="EN126" s="431"/>
      <c r="EO126" s="431"/>
      <c r="EP126" s="431"/>
      <c r="EQ126" s="431"/>
      <c r="ER126" s="431"/>
      <c r="ES126" s="431"/>
      <c r="ET126" s="431"/>
      <c r="EU126" s="431"/>
      <c r="EV126" s="431"/>
      <c r="EW126" s="431"/>
      <c r="EX126" s="431"/>
      <c r="EY126" s="431"/>
      <c r="EZ126" s="431"/>
      <c r="FA126" s="431"/>
      <c r="FB126" s="431"/>
      <c r="FC126" s="431"/>
      <c r="FD126" s="431"/>
      <c r="FE126" s="431"/>
      <c r="FF126" s="431"/>
      <c r="FG126" s="431"/>
      <c r="FH126" s="431"/>
      <c r="FI126" s="431"/>
      <c r="FJ126" s="431"/>
      <c r="FK126" s="431"/>
      <c r="FL126" s="431"/>
      <c r="FM126" s="431"/>
      <c r="FN126" s="431"/>
      <c r="FO126" s="431"/>
      <c r="FP126" s="431"/>
      <c r="FQ126" s="431"/>
      <c r="FR126" s="431"/>
      <c r="FS126" s="431"/>
      <c r="FT126" s="431"/>
      <c r="FU126" s="431"/>
      <c r="FV126" s="431"/>
    </row>
    <row r="127" spans="1:178" s="436" customFormat="1" ht="124.5" customHeight="1">
      <c r="A127" s="433">
        <v>3</v>
      </c>
      <c r="B127" s="437" t="s">
        <v>486</v>
      </c>
      <c r="C127" s="437" t="s">
        <v>487</v>
      </c>
      <c r="D127" s="437" t="s">
        <v>488</v>
      </c>
      <c r="E127" s="433" t="s">
        <v>260</v>
      </c>
      <c r="F127" s="461" t="s">
        <v>482</v>
      </c>
      <c r="G127" s="462"/>
      <c r="H127" s="463"/>
      <c r="I127" s="464"/>
      <c r="J127" s="464"/>
      <c r="K127" s="465"/>
      <c r="L127" s="438" t="s">
        <v>360</v>
      </c>
      <c r="M127" s="439">
        <v>2000000</v>
      </c>
      <c r="N127" s="440">
        <f t="shared" si="11"/>
        <v>100000</v>
      </c>
      <c r="O127" s="440"/>
      <c r="P127" s="440">
        <f t="shared" si="12"/>
        <v>1900000</v>
      </c>
      <c r="Q127" s="461"/>
      <c r="R127" s="462"/>
      <c r="S127" s="442"/>
      <c r="T127" s="429"/>
      <c r="U127" s="430"/>
      <c r="V127" s="429"/>
      <c r="W127" s="429"/>
      <c r="X127" s="42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c r="AS127" s="429"/>
      <c r="AT127" s="429"/>
      <c r="AU127" s="429"/>
      <c r="AV127" s="429"/>
      <c r="AW127" s="429"/>
      <c r="AX127" s="431"/>
      <c r="AY127" s="431"/>
      <c r="AZ127" s="431"/>
      <c r="BA127" s="431"/>
      <c r="BB127" s="431"/>
      <c r="BC127" s="431"/>
      <c r="BD127" s="431"/>
      <c r="BE127" s="431"/>
      <c r="BF127" s="431"/>
      <c r="BG127" s="431"/>
      <c r="BH127" s="431"/>
      <c r="BI127" s="431"/>
      <c r="BJ127" s="431"/>
      <c r="BK127" s="431"/>
      <c r="BL127" s="431"/>
      <c r="BM127" s="431"/>
      <c r="BN127" s="431"/>
      <c r="BO127" s="431"/>
      <c r="BP127" s="431"/>
      <c r="BQ127" s="431"/>
      <c r="BR127" s="431"/>
      <c r="BS127" s="431"/>
      <c r="BT127" s="431"/>
      <c r="BU127" s="431"/>
      <c r="BV127" s="431"/>
      <c r="BW127" s="431"/>
      <c r="BX127" s="431"/>
      <c r="BY127" s="431"/>
      <c r="BZ127" s="431"/>
      <c r="CA127" s="431"/>
      <c r="CB127" s="431"/>
      <c r="CC127" s="431"/>
      <c r="CD127" s="431"/>
      <c r="CE127" s="431"/>
      <c r="CF127" s="431"/>
      <c r="CG127" s="431"/>
      <c r="CH127" s="431"/>
      <c r="CI127" s="431"/>
      <c r="CJ127" s="431"/>
      <c r="CK127" s="431"/>
      <c r="CL127" s="431"/>
      <c r="CM127" s="431"/>
      <c r="CN127" s="431"/>
      <c r="CO127" s="431"/>
      <c r="CP127" s="431"/>
      <c r="CQ127" s="431"/>
      <c r="CR127" s="431"/>
      <c r="CS127" s="431"/>
      <c r="CT127" s="431"/>
      <c r="CU127" s="431"/>
      <c r="CV127" s="431"/>
      <c r="CW127" s="431"/>
      <c r="CX127" s="431"/>
      <c r="CY127" s="431"/>
      <c r="CZ127" s="431"/>
      <c r="DA127" s="431"/>
      <c r="DB127" s="431"/>
      <c r="DC127" s="431"/>
      <c r="DD127" s="431"/>
      <c r="DE127" s="431"/>
      <c r="DF127" s="431"/>
      <c r="DG127" s="431"/>
      <c r="DH127" s="431"/>
      <c r="DI127" s="431"/>
      <c r="DJ127" s="431"/>
      <c r="DK127" s="431"/>
      <c r="DL127" s="431"/>
      <c r="DM127" s="431"/>
      <c r="DN127" s="431"/>
      <c r="DO127" s="431"/>
      <c r="DP127" s="431"/>
      <c r="DQ127" s="431"/>
      <c r="DR127" s="431"/>
      <c r="DS127" s="431"/>
      <c r="DT127" s="431"/>
      <c r="DU127" s="431"/>
      <c r="DV127" s="431"/>
      <c r="DW127" s="431"/>
      <c r="DX127" s="431"/>
      <c r="DY127" s="431"/>
      <c r="DZ127" s="431"/>
      <c r="EA127" s="431"/>
      <c r="EB127" s="431"/>
      <c r="EC127" s="431"/>
      <c r="ED127" s="431"/>
      <c r="EE127" s="431"/>
      <c r="EF127" s="431"/>
      <c r="EG127" s="431"/>
      <c r="EH127" s="431"/>
      <c r="EI127" s="431"/>
      <c r="EJ127" s="431"/>
      <c r="EK127" s="431"/>
      <c r="EL127" s="431"/>
      <c r="EM127" s="431"/>
      <c r="EN127" s="431"/>
      <c r="EO127" s="431"/>
      <c r="EP127" s="431"/>
      <c r="EQ127" s="431"/>
      <c r="ER127" s="431"/>
      <c r="ES127" s="431"/>
      <c r="ET127" s="431"/>
      <c r="EU127" s="431"/>
      <c r="EV127" s="431"/>
      <c r="EW127" s="431"/>
      <c r="EX127" s="431"/>
      <c r="EY127" s="431"/>
      <c r="EZ127" s="431"/>
      <c r="FA127" s="431"/>
      <c r="FB127" s="431"/>
      <c r="FC127" s="431"/>
      <c r="FD127" s="431"/>
      <c r="FE127" s="431"/>
      <c r="FF127" s="431"/>
      <c r="FG127" s="431"/>
      <c r="FH127" s="431"/>
      <c r="FI127" s="431"/>
      <c r="FJ127" s="431"/>
      <c r="FK127" s="431"/>
      <c r="FL127" s="431"/>
      <c r="FM127" s="431"/>
      <c r="FN127" s="431"/>
      <c r="FO127" s="431"/>
      <c r="FP127" s="431"/>
      <c r="FQ127" s="431"/>
      <c r="FR127" s="431"/>
      <c r="FS127" s="431"/>
      <c r="FT127" s="431"/>
      <c r="FU127" s="431"/>
      <c r="FV127" s="431"/>
    </row>
    <row r="128" spans="1:178" s="436" customFormat="1" ht="124.5" customHeight="1">
      <c r="A128" s="433">
        <v>4</v>
      </c>
      <c r="B128" s="437" t="s">
        <v>489</v>
      </c>
      <c r="C128" s="437" t="s">
        <v>487</v>
      </c>
      <c r="D128" s="437" t="s">
        <v>490</v>
      </c>
      <c r="E128" s="433" t="s">
        <v>260</v>
      </c>
      <c r="F128" s="461" t="s">
        <v>482</v>
      </c>
      <c r="G128" s="462"/>
      <c r="H128" s="463"/>
      <c r="I128" s="464"/>
      <c r="J128" s="464"/>
      <c r="K128" s="465"/>
      <c r="L128" s="438" t="s">
        <v>360</v>
      </c>
      <c r="M128" s="439">
        <v>1100000</v>
      </c>
      <c r="N128" s="440">
        <f t="shared" si="11"/>
        <v>55000</v>
      </c>
      <c r="O128" s="440"/>
      <c r="P128" s="440">
        <f t="shared" si="12"/>
        <v>1045000</v>
      </c>
      <c r="Q128" s="461"/>
      <c r="R128" s="462"/>
      <c r="S128" s="442"/>
      <c r="T128" s="429"/>
      <c r="U128" s="430"/>
      <c r="V128" s="429"/>
      <c r="W128" s="429"/>
      <c r="X128" s="429"/>
      <c r="Y128" s="429"/>
      <c r="Z128" s="429"/>
      <c r="AA128" s="429"/>
      <c r="AB128" s="429"/>
      <c r="AC128" s="429"/>
      <c r="AD128" s="429"/>
      <c r="AE128" s="429"/>
      <c r="AF128" s="429"/>
      <c r="AG128" s="429"/>
      <c r="AH128" s="429"/>
      <c r="AI128" s="429"/>
      <c r="AJ128" s="429"/>
      <c r="AK128" s="429"/>
      <c r="AL128" s="429"/>
      <c r="AM128" s="429"/>
      <c r="AN128" s="429"/>
      <c r="AO128" s="429"/>
      <c r="AP128" s="429"/>
      <c r="AQ128" s="429"/>
      <c r="AR128" s="429"/>
      <c r="AS128" s="429"/>
      <c r="AT128" s="429"/>
      <c r="AU128" s="429"/>
      <c r="AV128" s="429"/>
      <c r="AW128" s="429"/>
      <c r="AX128" s="431"/>
      <c r="AY128" s="431"/>
      <c r="AZ128" s="431"/>
      <c r="BA128" s="431"/>
      <c r="BB128" s="431"/>
      <c r="BC128" s="431"/>
      <c r="BD128" s="431"/>
      <c r="BE128" s="431"/>
      <c r="BF128" s="431"/>
      <c r="BG128" s="431"/>
      <c r="BH128" s="431"/>
      <c r="BI128" s="431"/>
      <c r="BJ128" s="431"/>
      <c r="BK128" s="431"/>
      <c r="BL128" s="431"/>
      <c r="BM128" s="431"/>
      <c r="BN128" s="431"/>
      <c r="BO128" s="431"/>
      <c r="BP128" s="431"/>
      <c r="BQ128" s="431"/>
      <c r="BR128" s="431"/>
      <c r="BS128" s="431"/>
      <c r="BT128" s="431"/>
      <c r="BU128" s="431"/>
      <c r="BV128" s="431"/>
      <c r="BW128" s="431"/>
      <c r="BX128" s="431"/>
      <c r="BY128" s="431"/>
      <c r="BZ128" s="431"/>
      <c r="CA128" s="431"/>
      <c r="CB128" s="431"/>
      <c r="CC128" s="431"/>
      <c r="CD128" s="431"/>
      <c r="CE128" s="431"/>
      <c r="CF128" s="431"/>
      <c r="CG128" s="431"/>
      <c r="CH128" s="431"/>
      <c r="CI128" s="431"/>
      <c r="CJ128" s="431"/>
      <c r="CK128" s="431"/>
      <c r="CL128" s="431"/>
      <c r="CM128" s="431"/>
      <c r="CN128" s="431"/>
      <c r="CO128" s="431"/>
      <c r="CP128" s="431"/>
      <c r="CQ128" s="431"/>
      <c r="CR128" s="431"/>
      <c r="CS128" s="431"/>
      <c r="CT128" s="431"/>
      <c r="CU128" s="431"/>
      <c r="CV128" s="431"/>
      <c r="CW128" s="431"/>
      <c r="CX128" s="431"/>
      <c r="CY128" s="431"/>
      <c r="CZ128" s="431"/>
      <c r="DA128" s="431"/>
      <c r="DB128" s="431"/>
      <c r="DC128" s="431"/>
      <c r="DD128" s="431"/>
      <c r="DE128" s="431"/>
      <c r="DF128" s="431"/>
      <c r="DG128" s="431"/>
      <c r="DH128" s="431"/>
      <c r="DI128" s="431"/>
      <c r="DJ128" s="431"/>
      <c r="DK128" s="431"/>
      <c r="DL128" s="431"/>
      <c r="DM128" s="431"/>
      <c r="DN128" s="431"/>
      <c r="DO128" s="431"/>
      <c r="DP128" s="431"/>
      <c r="DQ128" s="431"/>
      <c r="DR128" s="431"/>
      <c r="DS128" s="431"/>
      <c r="DT128" s="431"/>
      <c r="DU128" s="431"/>
      <c r="DV128" s="431"/>
      <c r="DW128" s="431"/>
      <c r="DX128" s="431"/>
      <c r="DY128" s="431"/>
      <c r="DZ128" s="431"/>
      <c r="EA128" s="431"/>
      <c r="EB128" s="431"/>
      <c r="EC128" s="431"/>
      <c r="ED128" s="431"/>
      <c r="EE128" s="431"/>
      <c r="EF128" s="431"/>
      <c r="EG128" s="431"/>
      <c r="EH128" s="431"/>
      <c r="EI128" s="431"/>
      <c r="EJ128" s="431"/>
      <c r="EK128" s="431"/>
      <c r="EL128" s="431"/>
      <c r="EM128" s="431"/>
      <c r="EN128" s="431"/>
      <c r="EO128" s="431"/>
      <c r="EP128" s="431"/>
      <c r="EQ128" s="431"/>
      <c r="ER128" s="431"/>
      <c r="ES128" s="431"/>
      <c r="ET128" s="431"/>
      <c r="EU128" s="431"/>
      <c r="EV128" s="431"/>
      <c r="EW128" s="431"/>
      <c r="EX128" s="431"/>
      <c r="EY128" s="431"/>
      <c r="EZ128" s="431"/>
      <c r="FA128" s="431"/>
      <c r="FB128" s="431"/>
      <c r="FC128" s="431"/>
      <c r="FD128" s="431"/>
      <c r="FE128" s="431"/>
      <c r="FF128" s="431"/>
      <c r="FG128" s="431"/>
      <c r="FH128" s="431"/>
      <c r="FI128" s="431"/>
      <c r="FJ128" s="431"/>
      <c r="FK128" s="431"/>
      <c r="FL128" s="431"/>
      <c r="FM128" s="431"/>
      <c r="FN128" s="431"/>
      <c r="FO128" s="431"/>
      <c r="FP128" s="431"/>
      <c r="FQ128" s="431"/>
      <c r="FR128" s="431"/>
      <c r="FS128" s="431"/>
      <c r="FT128" s="431"/>
      <c r="FU128" s="431"/>
      <c r="FV128" s="431"/>
    </row>
    <row r="129" spans="1:178" s="436" customFormat="1" ht="124.5" customHeight="1">
      <c r="A129" s="433">
        <v>5</v>
      </c>
      <c r="B129" s="433" t="s">
        <v>491</v>
      </c>
      <c r="C129" s="433" t="s">
        <v>492</v>
      </c>
      <c r="D129" s="433" t="s">
        <v>493</v>
      </c>
      <c r="E129" s="433" t="s">
        <v>260</v>
      </c>
      <c r="F129" s="461" t="s">
        <v>350</v>
      </c>
      <c r="G129" s="462"/>
      <c r="H129" s="461"/>
      <c r="I129" s="466"/>
      <c r="J129" s="466"/>
      <c r="K129" s="462"/>
      <c r="L129" s="434">
        <v>2026</v>
      </c>
      <c r="M129" s="434">
        <v>249725</v>
      </c>
      <c r="N129" s="434">
        <v>12487</v>
      </c>
      <c r="O129" s="434"/>
      <c r="P129" s="434">
        <v>237238</v>
      </c>
      <c r="Q129" s="461" t="s">
        <v>477</v>
      </c>
      <c r="R129" s="462"/>
      <c r="S129" s="435">
        <f t="shared" si="10"/>
        <v>0</v>
      </c>
      <c r="T129" s="429"/>
      <c r="U129" s="430"/>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31"/>
      <c r="AY129" s="431"/>
      <c r="AZ129" s="431"/>
      <c r="BA129" s="431"/>
      <c r="BB129" s="431"/>
      <c r="BC129" s="431"/>
      <c r="BD129" s="431"/>
      <c r="BE129" s="431"/>
      <c r="BF129" s="431"/>
      <c r="BG129" s="431"/>
      <c r="BH129" s="431"/>
      <c r="BI129" s="431"/>
      <c r="BJ129" s="431"/>
      <c r="BK129" s="431"/>
      <c r="BL129" s="431"/>
      <c r="BM129" s="431"/>
      <c r="BN129" s="431"/>
      <c r="BO129" s="431"/>
      <c r="BP129" s="431"/>
      <c r="BQ129" s="431"/>
      <c r="BR129" s="431"/>
      <c r="BS129" s="431"/>
      <c r="BT129" s="431"/>
      <c r="BU129" s="431"/>
      <c r="BV129" s="431"/>
      <c r="BW129" s="431"/>
      <c r="BX129" s="431"/>
      <c r="BY129" s="431"/>
      <c r="BZ129" s="431"/>
      <c r="CA129" s="431"/>
      <c r="CB129" s="431"/>
      <c r="CC129" s="431"/>
      <c r="CD129" s="431"/>
      <c r="CE129" s="431"/>
      <c r="CF129" s="431"/>
      <c r="CG129" s="431"/>
      <c r="CH129" s="431"/>
      <c r="CI129" s="431"/>
      <c r="CJ129" s="431"/>
      <c r="CK129" s="431"/>
      <c r="CL129" s="431"/>
      <c r="CM129" s="431"/>
      <c r="CN129" s="431"/>
      <c r="CO129" s="431"/>
      <c r="CP129" s="431"/>
      <c r="CQ129" s="431"/>
      <c r="CR129" s="431"/>
      <c r="CS129" s="431"/>
      <c r="CT129" s="431"/>
      <c r="CU129" s="431"/>
      <c r="CV129" s="431"/>
      <c r="CW129" s="431"/>
      <c r="CX129" s="431"/>
      <c r="CY129" s="431"/>
      <c r="CZ129" s="431"/>
      <c r="DA129" s="431"/>
      <c r="DB129" s="431"/>
      <c r="DC129" s="431"/>
      <c r="DD129" s="431"/>
      <c r="DE129" s="431"/>
      <c r="DF129" s="431"/>
      <c r="DG129" s="431"/>
      <c r="DH129" s="431"/>
      <c r="DI129" s="431"/>
      <c r="DJ129" s="431"/>
      <c r="DK129" s="431"/>
      <c r="DL129" s="431"/>
      <c r="DM129" s="431"/>
      <c r="DN129" s="431"/>
      <c r="DO129" s="431"/>
      <c r="DP129" s="431"/>
      <c r="DQ129" s="431"/>
      <c r="DR129" s="431"/>
      <c r="DS129" s="431"/>
      <c r="DT129" s="431"/>
      <c r="DU129" s="431"/>
      <c r="DV129" s="431"/>
      <c r="DW129" s="431"/>
      <c r="DX129" s="431"/>
      <c r="DY129" s="431"/>
      <c r="DZ129" s="431"/>
      <c r="EA129" s="431"/>
      <c r="EB129" s="431"/>
      <c r="EC129" s="431"/>
      <c r="ED129" s="431"/>
      <c r="EE129" s="431"/>
      <c r="EF129" s="431"/>
      <c r="EG129" s="431"/>
      <c r="EH129" s="431"/>
      <c r="EI129" s="431"/>
      <c r="EJ129" s="431"/>
      <c r="EK129" s="431"/>
      <c r="EL129" s="431"/>
      <c r="EM129" s="431"/>
      <c r="EN129" s="431"/>
      <c r="EO129" s="431"/>
      <c r="EP129" s="431"/>
      <c r="EQ129" s="431"/>
      <c r="ER129" s="431"/>
      <c r="ES129" s="431"/>
      <c r="ET129" s="431"/>
      <c r="EU129" s="431"/>
      <c r="EV129" s="431"/>
      <c r="EW129" s="431"/>
      <c r="EX129" s="431"/>
      <c r="EY129" s="431"/>
      <c r="EZ129" s="431"/>
      <c r="FA129" s="431"/>
      <c r="FB129" s="431"/>
      <c r="FC129" s="431"/>
      <c r="FD129" s="431"/>
      <c r="FE129" s="431"/>
      <c r="FF129" s="431"/>
      <c r="FG129" s="431"/>
      <c r="FH129" s="431"/>
      <c r="FI129" s="431"/>
      <c r="FJ129" s="431"/>
      <c r="FK129" s="431"/>
      <c r="FL129" s="431"/>
      <c r="FM129" s="431"/>
      <c r="FN129" s="431"/>
      <c r="FO129" s="431"/>
      <c r="FP129" s="431"/>
      <c r="FQ129" s="431"/>
      <c r="FR129" s="431"/>
      <c r="FS129" s="431"/>
      <c r="FT129" s="431"/>
      <c r="FU129" s="431"/>
      <c r="FV129" s="431"/>
    </row>
    <row r="130" spans="1:178" s="446" customFormat="1" ht="106.5" customHeight="1">
      <c r="A130" s="433">
        <v>6</v>
      </c>
      <c r="B130" s="322" t="s">
        <v>494</v>
      </c>
      <c r="C130" s="322" t="s">
        <v>495</v>
      </c>
      <c r="D130" s="322" t="s">
        <v>496</v>
      </c>
      <c r="E130" s="322" t="s">
        <v>260</v>
      </c>
      <c r="F130" s="455" t="s">
        <v>350</v>
      </c>
      <c r="G130" s="456"/>
      <c r="H130" s="455"/>
      <c r="I130" s="457"/>
      <c r="J130" s="457"/>
      <c r="K130" s="456"/>
      <c r="L130" s="344">
        <v>2026</v>
      </c>
      <c r="M130" s="341">
        <v>132140</v>
      </c>
      <c r="N130" s="300">
        <f t="shared" ref="N130:N147" si="13">M130*5%</f>
        <v>6607</v>
      </c>
      <c r="O130" s="341"/>
      <c r="P130" s="341"/>
      <c r="Q130" s="458"/>
      <c r="R130" s="456"/>
      <c r="S130" s="321">
        <f t="shared" si="10"/>
        <v>125533</v>
      </c>
      <c r="T130" s="443"/>
      <c r="U130" s="444"/>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5"/>
      <c r="AY130" s="445"/>
      <c r="AZ130" s="445"/>
      <c r="BA130" s="445"/>
      <c r="BB130" s="445"/>
      <c r="BC130" s="445"/>
      <c r="BD130" s="445"/>
      <c r="BE130" s="445"/>
      <c r="BF130" s="445"/>
      <c r="BG130" s="445"/>
      <c r="BH130" s="445"/>
      <c r="BI130" s="445"/>
      <c r="BJ130" s="445"/>
      <c r="BK130" s="445"/>
      <c r="BL130" s="445"/>
      <c r="BM130" s="445"/>
      <c r="BN130" s="445"/>
      <c r="BO130" s="445"/>
      <c r="BP130" s="445"/>
      <c r="BQ130" s="445"/>
      <c r="BR130" s="445"/>
      <c r="BS130" s="445"/>
      <c r="BT130" s="445"/>
      <c r="BU130" s="445"/>
      <c r="BV130" s="445"/>
      <c r="BW130" s="445"/>
      <c r="BX130" s="445"/>
      <c r="BY130" s="445"/>
      <c r="BZ130" s="445"/>
      <c r="CA130" s="445"/>
      <c r="CB130" s="445"/>
      <c r="CC130" s="445"/>
      <c r="CD130" s="445"/>
      <c r="CE130" s="445"/>
      <c r="CF130" s="445"/>
      <c r="CG130" s="445"/>
      <c r="CH130" s="445"/>
      <c r="CI130" s="445"/>
      <c r="CJ130" s="445"/>
      <c r="CK130" s="445"/>
      <c r="CL130" s="445"/>
      <c r="CM130" s="445"/>
      <c r="CN130" s="445"/>
      <c r="CO130" s="445"/>
      <c r="CP130" s="445"/>
      <c r="CQ130" s="445"/>
      <c r="CR130" s="445"/>
      <c r="CS130" s="445"/>
      <c r="CT130" s="445"/>
      <c r="CU130" s="445"/>
      <c r="CV130" s="445"/>
      <c r="CW130" s="445"/>
      <c r="CX130" s="445"/>
      <c r="CY130" s="445"/>
      <c r="CZ130" s="445"/>
      <c r="DA130" s="445"/>
      <c r="DB130" s="445"/>
      <c r="DC130" s="445"/>
      <c r="DD130" s="445"/>
      <c r="DE130" s="445"/>
      <c r="DF130" s="445"/>
      <c r="DG130" s="445"/>
      <c r="DH130" s="445"/>
      <c r="DI130" s="445"/>
      <c r="DJ130" s="445"/>
      <c r="DK130" s="445"/>
      <c r="DL130" s="445"/>
      <c r="DM130" s="445"/>
      <c r="DN130" s="445"/>
      <c r="DO130" s="445"/>
      <c r="DP130" s="445"/>
      <c r="DQ130" s="445"/>
      <c r="DR130" s="445"/>
      <c r="DS130" s="445"/>
      <c r="DT130" s="445"/>
      <c r="DU130" s="445"/>
      <c r="DV130" s="445"/>
      <c r="DW130" s="445"/>
      <c r="DX130" s="445"/>
      <c r="DY130" s="445"/>
      <c r="DZ130" s="445"/>
      <c r="EA130" s="445"/>
      <c r="EB130" s="445"/>
      <c r="EC130" s="445"/>
      <c r="ED130" s="445"/>
      <c r="EE130" s="445"/>
      <c r="EF130" s="445"/>
      <c r="EG130" s="445"/>
      <c r="EH130" s="445"/>
      <c r="EI130" s="445"/>
      <c r="EJ130" s="445"/>
      <c r="EK130" s="445"/>
      <c r="EL130" s="445"/>
      <c r="EM130" s="445"/>
      <c r="EN130" s="445"/>
      <c r="EO130" s="445"/>
      <c r="EP130" s="445"/>
      <c r="EQ130" s="445"/>
      <c r="ER130" s="445"/>
      <c r="ES130" s="445"/>
      <c r="ET130" s="445"/>
      <c r="EU130" s="445"/>
      <c r="EV130" s="445"/>
      <c r="EW130" s="445"/>
      <c r="EX130" s="445"/>
      <c r="EY130" s="445"/>
      <c r="EZ130" s="445"/>
      <c r="FA130" s="445"/>
      <c r="FB130" s="445"/>
      <c r="FC130" s="445"/>
      <c r="FD130" s="445"/>
      <c r="FE130" s="445"/>
      <c r="FF130" s="445"/>
      <c r="FG130" s="445"/>
      <c r="FH130" s="445"/>
      <c r="FI130" s="445"/>
      <c r="FJ130" s="445"/>
      <c r="FK130" s="445"/>
      <c r="FL130" s="445"/>
      <c r="FM130" s="445"/>
      <c r="FN130" s="445"/>
      <c r="FO130" s="445"/>
      <c r="FP130" s="445"/>
      <c r="FQ130" s="445"/>
      <c r="FR130" s="445"/>
      <c r="FS130" s="445"/>
      <c r="FT130" s="445"/>
      <c r="FU130" s="445"/>
      <c r="FV130" s="445"/>
    </row>
    <row r="131" spans="1:178" s="173" customFormat="1" ht="106.5" customHeight="1">
      <c r="A131" s="433">
        <v>7</v>
      </c>
      <c r="B131" s="322" t="s">
        <v>497</v>
      </c>
      <c r="C131" s="322" t="s">
        <v>498</v>
      </c>
      <c r="D131" s="322" t="s">
        <v>499</v>
      </c>
      <c r="E131" s="322" t="s">
        <v>260</v>
      </c>
      <c r="F131" s="455" t="s">
        <v>350</v>
      </c>
      <c r="G131" s="456"/>
      <c r="H131" s="455"/>
      <c r="I131" s="457"/>
      <c r="J131" s="457"/>
      <c r="K131" s="456"/>
      <c r="L131" s="344">
        <v>2028</v>
      </c>
      <c r="M131" s="341">
        <v>650000</v>
      </c>
      <c r="N131" s="300">
        <f t="shared" si="13"/>
        <v>32500</v>
      </c>
      <c r="O131" s="341"/>
      <c r="P131" s="341"/>
      <c r="Q131" s="458"/>
      <c r="R131" s="456"/>
      <c r="S131" s="321">
        <f t="shared" si="10"/>
        <v>617500</v>
      </c>
      <c r="T131" s="180"/>
      <c r="U131" s="200"/>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2"/>
      <c r="AY131" s="182"/>
      <c r="AZ131" s="182"/>
      <c r="BA131" s="182"/>
      <c r="BB131" s="182"/>
      <c r="BC131" s="182"/>
      <c r="BD131" s="182"/>
      <c r="BE131" s="182"/>
      <c r="BF131" s="182"/>
      <c r="BG131" s="182"/>
      <c r="BH131" s="182"/>
      <c r="BI131" s="182"/>
      <c r="BJ131" s="182"/>
      <c r="BK131" s="182"/>
      <c r="BL131" s="182"/>
      <c r="BM131" s="182"/>
      <c r="BN131" s="182"/>
      <c r="BO131" s="182"/>
      <c r="BP131" s="182"/>
      <c r="BQ131" s="182"/>
      <c r="BR131" s="182"/>
      <c r="BS131" s="182"/>
      <c r="BT131" s="182"/>
      <c r="BU131" s="182"/>
      <c r="BV131" s="182"/>
      <c r="BW131" s="182"/>
      <c r="BX131" s="182"/>
      <c r="BY131" s="182"/>
      <c r="BZ131" s="182"/>
      <c r="CA131" s="182"/>
      <c r="CB131" s="182"/>
      <c r="CC131" s="182"/>
      <c r="CD131" s="182"/>
      <c r="CE131" s="182"/>
      <c r="CF131" s="182"/>
      <c r="CG131" s="182"/>
      <c r="CH131" s="182"/>
      <c r="CI131" s="182"/>
      <c r="CJ131" s="182"/>
      <c r="CK131" s="182"/>
      <c r="CL131" s="182"/>
      <c r="CM131" s="182"/>
      <c r="CN131" s="182"/>
      <c r="CO131" s="182"/>
      <c r="CP131" s="182"/>
      <c r="CQ131" s="182"/>
      <c r="CR131" s="182"/>
      <c r="CS131" s="182"/>
      <c r="CT131" s="182"/>
      <c r="CU131" s="182"/>
      <c r="CV131" s="182"/>
      <c r="CW131" s="182"/>
      <c r="CX131" s="182"/>
      <c r="CY131" s="182"/>
      <c r="CZ131" s="182"/>
      <c r="DA131" s="182"/>
      <c r="DB131" s="182"/>
      <c r="DC131" s="182"/>
      <c r="DD131" s="182"/>
      <c r="DE131" s="182"/>
      <c r="DF131" s="182"/>
      <c r="DG131" s="182"/>
      <c r="DH131" s="182"/>
      <c r="DI131" s="182"/>
      <c r="DJ131" s="182"/>
      <c r="DK131" s="182"/>
      <c r="DL131" s="182"/>
      <c r="DM131" s="182"/>
      <c r="DN131" s="182"/>
      <c r="DO131" s="182"/>
      <c r="DP131" s="182"/>
      <c r="DQ131" s="182"/>
      <c r="DR131" s="182"/>
      <c r="DS131" s="182"/>
      <c r="DT131" s="182"/>
      <c r="DU131" s="182"/>
      <c r="DV131" s="182"/>
      <c r="DW131" s="182"/>
      <c r="DX131" s="182"/>
      <c r="DY131" s="182"/>
      <c r="DZ131" s="182"/>
      <c r="EA131" s="182"/>
      <c r="EB131" s="182"/>
      <c r="EC131" s="182"/>
      <c r="ED131" s="182"/>
      <c r="EE131" s="182"/>
      <c r="EF131" s="182"/>
      <c r="EG131" s="182"/>
      <c r="EH131" s="182"/>
      <c r="EI131" s="182"/>
      <c r="EJ131" s="182"/>
      <c r="EK131" s="182"/>
      <c r="EL131" s="182"/>
      <c r="EM131" s="182"/>
      <c r="EN131" s="182"/>
      <c r="EO131" s="182"/>
      <c r="EP131" s="182"/>
      <c r="EQ131" s="182"/>
      <c r="ER131" s="182"/>
      <c r="ES131" s="182"/>
      <c r="ET131" s="182"/>
      <c r="EU131" s="182"/>
      <c r="EV131" s="182"/>
      <c r="EW131" s="182"/>
      <c r="EX131" s="182"/>
      <c r="EY131" s="182"/>
      <c r="EZ131" s="182"/>
      <c r="FA131" s="182"/>
      <c r="FB131" s="182"/>
      <c r="FC131" s="182"/>
      <c r="FD131" s="182"/>
      <c r="FE131" s="182"/>
      <c r="FF131" s="182"/>
      <c r="FG131" s="182"/>
      <c r="FH131" s="182"/>
      <c r="FI131" s="182"/>
      <c r="FJ131" s="182"/>
      <c r="FK131" s="182"/>
      <c r="FL131" s="182"/>
      <c r="FM131" s="182"/>
      <c r="FN131" s="182"/>
      <c r="FO131" s="182"/>
      <c r="FP131" s="182"/>
      <c r="FQ131" s="182"/>
      <c r="FR131" s="182"/>
      <c r="FS131" s="182"/>
      <c r="FT131" s="182"/>
      <c r="FU131" s="182"/>
      <c r="FV131" s="182"/>
    </row>
    <row r="132" spans="1:178" s="173" customFormat="1" ht="106.5" customHeight="1">
      <c r="A132" s="433">
        <v>8</v>
      </c>
      <c r="B132" s="322" t="s">
        <v>500</v>
      </c>
      <c r="C132" s="322" t="s">
        <v>501</v>
      </c>
      <c r="D132" s="322" t="s">
        <v>502</v>
      </c>
      <c r="E132" s="322" t="s">
        <v>260</v>
      </c>
      <c r="F132" s="455" t="s">
        <v>350</v>
      </c>
      <c r="G132" s="456"/>
      <c r="H132" s="455"/>
      <c r="I132" s="457"/>
      <c r="J132" s="457"/>
      <c r="K132" s="456"/>
      <c r="L132" s="344">
        <v>2028</v>
      </c>
      <c r="M132" s="341">
        <v>1500000</v>
      </c>
      <c r="N132" s="300">
        <f t="shared" si="13"/>
        <v>75000</v>
      </c>
      <c r="O132" s="341"/>
      <c r="P132" s="341">
        <f t="shared" ref="P132:P136" si="14">M132-N132</f>
        <v>1425000</v>
      </c>
      <c r="Q132" s="458" t="s">
        <v>477</v>
      </c>
      <c r="R132" s="456"/>
      <c r="S132" s="321">
        <f t="shared" si="10"/>
        <v>0</v>
      </c>
      <c r="T132" s="180"/>
      <c r="U132" s="200"/>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c r="BR132" s="182"/>
      <c r="BS132" s="182"/>
      <c r="BT132" s="182"/>
      <c r="BU132" s="182"/>
      <c r="BV132" s="182"/>
      <c r="BW132" s="182"/>
      <c r="BX132" s="182"/>
      <c r="BY132" s="182"/>
      <c r="BZ132" s="182"/>
      <c r="CA132" s="182"/>
      <c r="CB132" s="182"/>
      <c r="CC132" s="182"/>
      <c r="CD132" s="182"/>
      <c r="CE132" s="182"/>
      <c r="CF132" s="182"/>
      <c r="CG132" s="182"/>
      <c r="CH132" s="182"/>
      <c r="CI132" s="182"/>
      <c r="CJ132" s="182"/>
      <c r="CK132" s="182"/>
      <c r="CL132" s="182"/>
      <c r="CM132" s="182"/>
      <c r="CN132" s="182"/>
      <c r="CO132" s="182"/>
      <c r="CP132" s="182"/>
      <c r="CQ132" s="182"/>
      <c r="CR132" s="182"/>
      <c r="CS132" s="182"/>
      <c r="CT132" s="182"/>
      <c r="CU132" s="182"/>
      <c r="CV132" s="182"/>
      <c r="CW132" s="182"/>
      <c r="CX132" s="182"/>
      <c r="CY132" s="182"/>
      <c r="CZ132" s="182"/>
      <c r="DA132" s="182"/>
      <c r="DB132" s="182"/>
      <c r="DC132" s="182"/>
      <c r="DD132" s="182"/>
      <c r="DE132" s="182"/>
      <c r="DF132" s="182"/>
      <c r="DG132" s="182"/>
      <c r="DH132" s="182"/>
      <c r="DI132" s="182"/>
      <c r="DJ132" s="182"/>
      <c r="DK132" s="182"/>
      <c r="DL132" s="182"/>
      <c r="DM132" s="182"/>
      <c r="DN132" s="182"/>
      <c r="DO132" s="182"/>
      <c r="DP132" s="182"/>
      <c r="DQ132" s="182"/>
      <c r="DR132" s="182"/>
      <c r="DS132" s="182"/>
      <c r="DT132" s="182"/>
      <c r="DU132" s="182"/>
      <c r="DV132" s="182"/>
      <c r="DW132" s="182"/>
      <c r="DX132" s="182"/>
      <c r="DY132" s="182"/>
      <c r="DZ132" s="182"/>
      <c r="EA132" s="182"/>
      <c r="EB132" s="182"/>
      <c r="EC132" s="182"/>
      <c r="ED132" s="182"/>
      <c r="EE132" s="182"/>
      <c r="EF132" s="182"/>
      <c r="EG132" s="182"/>
      <c r="EH132" s="182"/>
      <c r="EI132" s="182"/>
      <c r="EJ132" s="182"/>
      <c r="EK132" s="182"/>
      <c r="EL132" s="182"/>
      <c r="EM132" s="182"/>
      <c r="EN132" s="182"/>
      <c r="EO132" s="182"/>
      <c r="EP132" s="182"/>
      <c r="EQ132" s="182"/>
      <c r="ER132" s="182"/>
      <c r="ES132" s="182"/>
      <c r="ET132" s="182"/>
      <c r="EU132" s="182"/>
      <c r="EV132" s="182"/>
      <c r="EW132" s="182"/>
      <c r="EX132" s="182"/>
      <c r="EY132" s="182"/>
      <c r="EZ132" s="182"/>
      <c r="FA132" s="182"/>
      <c r="FB132" s="182"/>
      <c r="FC132" s="182"/>
      <c r="FD132" s="182"/>
      <c r="FE132" s="182"/>
      <c r="FF132" s="182"/>
      <c r="FG132" s="182"/>
      <c r="FH132" s="182"/>
      <c r="FI132" s="182"/>
      <c r="FJ132" s="182"/>
      <c r="FK132" s="182"/>
      <c r="FL132" s="182"/>
      <c r="FM132" s="182"/>
      <c r="FN132" s="182"/>
      <c r="FO132" s="182"/>
      <c r="FP132" s="182"/>
      <c r="FQ132" s="182"/>
      <c r="FR132" s="182"/>
      <c r="FS132" s="182"/>
      <c r="FT132" s="182"/>
      <c r="FU132" s="182"/>
      <c r="FV132" s="182"/>
    </row>
    <row r="133" spans="1:178" s="173" customFormat="1" ht="106.5" customHeight="1">
      <c r="A133" s="433">
        <v>9</v>
      </c>
      <c r="B133" s="322" t="s">
        <v>503</v>
      </c>
      <c r="C133" s="322" t="s">
        <v>504</v>
      </c>
      <c r="D133" s="322" t="s">
        <v>505</v>
      </c>
      <c r="E133" s="322" t="s">
        <v>260</v>
      </c>
      <c r="F133" s="455" t="s">
        <v>350</v>
      </c>
      <c r="G133" s="456"/>
      <c r="H133" s="455"/>
      <c r="I133" s="457"/>
      <c r="J133" s="457"/>
      <c r="K133" s="456"/>
      <c r="L133" s="344" t="s">
        <v>262</v>
      </c>
      <c r="M133" s="341">
        <v>800000</v>
      </c>
      <c r="N133" s="300">
        <f t="shared" si="13"/>
        <v>40000</v>
      </c>
      <c r="O133" s="341"/>
      <c r="P133" s="341">
        <f t="shared" si="14"/>
        <v>760000</v>
      </c>
      <c r="Q133" s="458" t="s">
        <v>477</v>
      </c>
      <c r="R133" s="456"/>
      <c r="S133" s="321">
        <f t="shared" si="10"/>
        <v>0</v>
      </c>
      <c r="T133" s="180"/>
      <c r="U133" s="200"/>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c r="BR133" s="182"/>
      <c r="BS133" s="182"/>
      <c r="BT133" s="182"/>
      <c r="BU133" s="182"/>
      <c r="BV133" s="182"/>
      <c r="BW133" s="182"/>
      <c r="BX133" s="182"/>
      <c r="BY133" s="182"/>
      <c r="BZ133" s="182"/>
      <c r="CA133" s="182"/>
      <c r="CB133" s="182"/>
      <c r="CC133" s="182"/>
      <c r="CD133" s="182"/>
      <c r="CE133" s="182"/>
      <c r="CF133" s="182"/>
      <c r="CG133" s="182"/>
      <c r="CH133" s="182"/>
      <c r="CI133" s="182"/>
      <c r="CJ133" s="182"/>
      <c r="CK133" s="182"/>
      <c r="CL133" s="182"/>
      <c r="CM133" s="182"/>
      <c r="CN133" s="182"/>
      <c r="CO133" s="182"/>
      <c r="CP133" s="182"/>
      <c r="CQ133" s="182"/>
      <c r="CR133" s="182"/>
      <c r="CS133" s="182"/>
      <c r="CT133" s="182"/>
      <c r="CU133" s="182"/>
      <c r="CV133" s="182"/>
      <c r="CW133" s="182"/>
      <c r="CX133" s="182"/>
      <c r="CY133" s="182"/>
      <c r="CZ133" s="182"/>
      <c r="DA133" s="182"/>
      <c r="DB133" s="182"/>
      <c r="DC133" s="182"/>
      <c r="DD133" s="182"/>
      <c r="DE133" s="182"/>
      <c r="DF133" s="182"/>
      <c r="DG133" s="182"/>
      <c r="DH133" s="182"/>
      <c r="DI133" s="182"/>
      <c r="DJ133" s="182"/>
      <c r="DK133" s="182"/>
      <c r="DL133" s="182"/>
      <c r="DM133" s="182"/>
      <c r="DN133" s="182"/>
      <c r="DO133" s="182"/>
      <c r="DP133" s="182"/>
      <c r="DQ133" s="182"/>
      <c r="DR133" s="182"/>
      <c r="DS133" s="182"/>
      <c r="DT133" s="182"/>
      <c r="DU133" s="182"/>
      <c r="DV133" s="182"/>
      <c r="DW133" s="182"/>
      <c r="DX133" s="182"/>
      <c r="DY133" s="182"/>
      <c r="DZ133" s="182"/>
      <c r="EA133" s="182"/>
      <c r="EB133" s="182"/>
      <c r="EC133" s="182"/>
      <c r="ED133" s="182"/>
      <c r="EE133" s="182"/>
      <c r="EF133" s="182"/>
      <c r="EG133" s="182"/>
      <c r="EH133" s="182"/>
      <c r="EI133" s="182"/>
      <c r="EJ133" s="182"/>
      <c r="EK133" s="182"/>
      <c r="EL133" s="182"/>
      <c r="EM133" s="182"/>
      <c r="EN133" s="182"/>
      <c r="EO133" s="182"/>
      <c r="EP133" s="182"/>
      <c r="EQ133" s="182"/>
      <c r="ER133" s="182"/>
      <c r="ES133" s="182"/>
      <c r="ET133" s="182"/>
      <c r="EU133" s="182"/>
      <c r="EV133" s="182"/>
      <c r="EW133" s="182"/>
      <c r="EX133" s="182"/>
      <c r="EY133" s="182"/>
      <c r="EZ133" s="182"/>
      <c r="FA133" s="182"/>
      <c r="FB133" s="182"/>
      <c r="FC133" s="182"/>
      <c r="FD133" s="182"/>
      <c r="FE133" s="182"/>
      <c r="FF133" s="182"/>
      <c r="FG133" s="182"/>
      <c r="FH133" s="182"/>
      <c r="FI133" s="182"/>
      <c r="FJ133" s="182"/>
      <c r="FK133" s="182"/>
      <c r="FL133" s="182"/>
      <c r="FM133" s="182"/>
      <c r="FN133" s="182"/>
      <c r="FO133" s="182"/>
      <c r="FP133" s="182"/>
      <c r="FQ133" s="182"/>
      <c r="FR133" s="182"/>
      <c r="FS133" s="182"/>
      <c r="FT133" s="182"/>
      <c r="FU133" s="182"/>
      <c r="FV133" s="182"/>
    </row>
    <row r="134" spans="1:178" s="173" customFormat="1" ht="106.5" customHeight="1">
      <c r="A134" s="433">
        <v>10</v>
      </c>
      <c r="B134" s="322" t="s">
        <v>506</v>
      </c>
      <c r="C134" s="322" t="s">
        <v>504</v>
      </c>
      <c r="D134" s="322" t="s">
        <v>507</v>
      </c>
      <c r="E134" s="322" t="s">
        <v>260</v>
      </c>
      <c r="F134" s="455" t="s">
        <v>350</v>
      </c>
      <c r="G134" s="456"/>
      <c r="H134" s="455"/>
      <c r="I134" s="457"/>
      <c r="J134" s="457"/>
      <c r="K134" s="456"/>
      <c r="L134" s="416">
        <v>2028</v>
      </c>
      <c r="M134" s="447">
        <v>550000</v>
      </c>
      <c r="N134" s="300">
        <f t="shared" si="13"/>
        <v>27500</v>
      </c>
      <c r="O134" s="341"/>
      <c r="P134" s="341">
        <f t="shared" si="14"/>
        <v>522500</v>
      </c>
      <c r="Q134" s="458" t="s">
        <v>477</v>
      </c>
      <c r="R134" s="456"/>
      <c r="S134" s="321">
        <f t="shared" si="10"/>
        <v>0</v>
      </c>
      <c r="T134" s="180"/>
      <c r="U134" s="200"/>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c r="BR134" s="182"/>
      <c r="BS134" s="182"/>
      <c r="BT134" s="182"/>
      <c r="BU134" s="182"/>
      <c r="BV134" s="182"/>
      <c r="BW134" s="182"/>
      <c r="BX134" s="182"/>
      <c r="BY134" s="182"/>
      <c r="BZ134" s="182"/>
      <c r="CA134" s="182"/>
      <c r="CB134" s="182"/>
      <c r="CC134" s="182"/>
      <c r="CD134" s="182"/>
      <c r="CE134" s="182"/>
      <c r="CF134" s="182"/>
      <c r="CG134" s="182"/>
      <c r="CH134" s="182"/>
      <c r="CI134" s="182"/>
      <c r="CJ134" s="182"/>
      <c r="CK134" s="182"/>
      <c r="CL134" s="182"/>
      <c r="CM134" s="182"/>
      <c r="CN134" s="182"/>
      <c r="CO134" s="182"/>
      <c r="CP134" s="182"/>
      <c r="CQ134" s="182"/>
      <c r="CR134" s="182"/>
      <c r="CS134" s="182"/>
      <c r="CT134" s="182"/>
      <c r="CU134" s="182"/>
      <c r="CV134" s="182"/>
      <c r="CW134" s="182"/>
      <c r="CX134" s="182"/>
      <c r="CY134" s="182"/>
      <c r="CZ134" s="182"/>
      <c r="DA134" s="182"/>
      <c r="DB134" s="182"/>
      <c r="DC134" s="182"/>
      <c r="DD134" s="182"/>
      <c r="DE134" s="182"/>
      <c r="DF134" s="182"/>
      <c r="DG134" s="182"/>
      <c r="DH134" s="182"/>
      <c r="DI134" s="182"/>
      <c r="DJ134" s="182"/>
      <c r="DK134" s="182"/>
      <c r="DL134" s="182"/>
      <c r="DM134" s="182"/>
      <c r="DN134" s="182"/>
      <c r="DO134" s="182"/>
      <c r="DP134" s="182"/>
      <c r="DQ134" s="182"/>
      <c r="DR134" s="182"/>
      <c r="DS134" s="182"/>
      <c r="DT134" s="182"/>
      <c r="DU134" s="182"/>
      <c r="DV134" s="182"/>
      <c r="DW134" s="182"/>
      <c r="DX134" s="182"/>
      <c r="DY134" s="182"/>
      <c r="DZ134" s="182"/>
      <c r="EA134" s="182"/>
      <c r="EB134" s="182"/>
      <c r="EC134" s="182"/>
      <c r="ED134" s="182"/>
      <c r="EE134" s="182"/>
      <c r="EF134" s="182"/>
      <c r="EG134" s="182"/>
      <c r="EH134" s="182"/>
      <c r="EI134" s="182"/>
      <c r="EJ134" s="182"/>
      <c r="EK134" s="182"/>
      <c r="EL134" s="182"/>
      <c r="EM134" s="182"/>
      <c r="EN134" s="182"/>
      <c r="EO134" s="182"/>
      <c r="EP134" s="182"/>
      <c r="EQ134" s="182"/>
      <c r="ER134" s="182"/>
      <c r="ES134" s="182"/>
      <c r="ET134" s="182"/>
      <c r="EU134" s="182"/>
      <c r="EV134" s="182"/>
      <c r="EW134" s="182"/>
      <c r="EX134" s="182"/>
      <c r="EY134" s="182"/>
      <c r="EZ134" s="182"/>
      <c r="FA134" s="182"/>
      <c r="FB134" s="182"/>
      <c r="FC134" s="182"/>
      <c r="FD134" s="182"/>
      <c r="FE134" s="182"/>
      <c r="FF134" s="182"/>
      <c r="FG134" s="182"/>
      <c r="FH134" s="182"/>
      <c r="FI134" s="182"/>
      <c r="FJ134" s="182"/>
      <c r="FK134" s="182"/>
      <c r="FL134" s="182"/>
      <c r="FM134" s="182"/>
      <c r="FN134" s="182"/>
      <c r="FO134" s="182"/>
      <c r="FP134" s="182"/>
      <c r="FQ134" s="182"/>
      <c r="FR134" s="182"/>
      <c r="FS134" s="182"/>
      <c r="FT134" s="182"/>
      <c r="FU134" s="182"/>
      <c r="FV134" s="182"/>
    </row>
    <row r="135" spans="1:178" s="173" customFormat="1" ht="106.5" customHeight="1">
      <c r="A135" s="433">
        <v>11</v>
      </c>
      <c r="B135" s="322" t="s">
        <v>508</v>
      </c>
      <c r="C135" s="322" t="s">
        <v>509</v>
      </c>
      <c r="D135" s="322" t="s">
        <v>510</v>
      </c>
      <c r="E135" s="322" t="s">
        <v>260</v>
      </c>
      <c r="F135" s="455" t="s">
        <v>350</v>
      </c>
      <c r="G135" s="456"/>
      <c r="H135" s="455"/>
      <c r="I135" s="457"/>
      <c r="J135" s="457"/>
      <c r="K135" s="456"/>
      <c r="L135" s="416">
        <v>2027</v>
      </c>
      <c r="M135" s="447">
        <v>430000</v>
      </c>
      <c r="N135" s="300">
        <f t="shared" si="13"/>
        <v>21500</v>
      </c>
      <c r="O135" s="341"/>
      <c r="P135" s="341">
        <f t="shared" si="14"/>
        <v>408500</v>
      </c>
      <c r="Q135" s="458" t="s">
        <v>477</v>
      </c>
      <c r="R135" s="456"/>
      <c r="S135" s="321">
        <f t="shared" si="10"/>
        <v>0</v>
      </c>
      <c r="T135" s="180"/>
      <c r="U135" s="200"/>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c r="BR135" s="182"/>
      <c r="BS135" s="182"/>
      <c r="BT135" s="182"/>
      <c r="BU135" s="182"/>
      <c r="BV135" s="182"/>
      <c r="BW135" s="182"/>
      <c r="BX135" s="182"/>
      <c r="BY135" s="182"/>
      <c r="BZ135" s="182"/>
      <c r="CA135" s="182"/>
      <c r="CB135" s="182"/>
      <c r="CC135" s="182"/>
      <c r="CD135" s="182"/>
      <c r="CE135" s="182"/>
      <c r="CF135" s="182"/>
      <c r="CG135" s="182"/>
      <c r="CH135" s="182"/>
      <c r="CI135" s="182"/>
      <c r="CJ135" s="182"/>
      <c r="CK135" s="182"/>
      <c r="CL135" s="182"/>
      <c r="CM135" s="182"/>
      <c r="CN135" s="182"/>
      <c r="CO135" s="182"/>
      <c r="CP135" s="182"/>
      <c r="CQ135" s="182"/>
      <c r="CR135" s="182"/>
      <c r="CS135" s="182"/>
      <c r="CT135" s="182"/>
      <c r="CU135" s="182"/>
      <c r="CV135" s="182"/>
      <c r="CW135" s="182"/>
      <c r="CX135" s="182"/>
      <c r="CY135" s="182"/>
      <c r="CZ135" s="182"/>
      <c r="DA135" s="182"/>
      <c r="DB135" s="182"/>
      <c r="DC135" s="182"/>
      <c r="DD135" s="182"/>
      <c r="DE135" s="182"/>
      <c r="DF135" s="182"/>
      <c r="DG135" s="182"/>
      <c r="DH135" s="182"/>
      <c r="DI135" s="182"/>
      <c r="DJ135" s="182"/>
      <c r="DK135" s="182"/>
      <c r="DL135" s="182"/>
      <c r="DM135" s="182"/>
      <c r="DN135" s="182"/>
      <c r="DO135" s="182"/>
      <c r="DP135" s="182"/>
      <c r="DQ135" s="182"/>
      <c r="DR135" s="182"/>
      <c r="DS135" s="182"/>
      <c r="DT135" s="182"/>
      <c r="DU135" s="182"/>
      <c r="DV135" s="182"/>
      <c r="DW135" s="182"/>
      <c r="DX135" s="182"/>
      <c r="DY135" s="182"/>
      <c r="DZ135" s="182"/>
      <c r="EA135" s="182"/>
      <c r="EB135" s="182"/>
      <c r="EC135" s="182"/>
      <c r="ED135" s="182"/>
      <c r="EE135" s="182"/>
      <c r="EF135" s="182"/>
      <c r="EG135" s="182"/>
      <c r="EH135" s="182"/>
      <c r="EI135" s="182"/>
      <c r="EJ135" s="182"/>
      <c r="EK135" s="182"/>
      <c r="EL135" s="182"/>
      <c r="EM135" s="182"/>
      <c r="EN135" s="182"/>
      <c r="EO135" s="182"/>
      <c r="EP135" s="182"/>
      <c r="EQ135" s="182"/>
      <c r="ER135" s="182"/>
      <c r="ES135" s="182"/>
      <c r="ET135" s="182"/>
      <c r="EU135" s="182"/>
      <c r="EV135" s="182"/>
      <c r="EW135" s="182"/>
      <c r="EX135" s="182"/>
      <c r="EY135" s="182"/>
      <c r="EZ135" s="182"/>
      <c r="FA135" s="182"/>
      <c r="FB135" s="182"/>
      <c r="FC135" s="182"/>
      <c r="FD135" s="182"/>
      <c r="FE135" s="182"/>
      <c r="FF135" s="182"/>
      <c r="FG135" s="182"/>
      <c r="FH135" s="182"/>
      <c r="FI135" s="182"/>
      <c r="FJ135" s="182"/>
      <c r="FK135" s="182"/>
      <c r="FL135" s="182"/>
      <c r="FM135" s="182"/>
      <c r="FN135" s="182"/>
      <c r="FO135" s="182"/>
      <c r="FP135" s="182"/>
      <c r="FQ135" s="182"/>
      <c r="FR135" s="182"/>
      <c r="FS135" s="182"/>
      <c r="FT135" s="182"/>
      <c r="FU135" s="182"/>
      <c r="FV135" s="182"/>
    </row>
    <row r="136" spans="1:178" s="173" customFormat="1" ht="106.5" customHeight="1">
      <c r="A136" s="433">
        <v>12</v>
      </c>
      <c r="B136" s="322" t="s">
        <v>511</v>
      </c>
      <c r="C136" s="322" t="s">
        <v>512</v>
      </c>
      <c r="D136" s="322" t="s">
        <v>513</v>
      </c>
      <c r="E136" s="322" t="s">
        <v>260</v>
      </c>
      <c r="F136" s="455" t="s">
        <v>350</v>
      </c>
      <c r="G136" s="456"/>
      <c r="H136" s="455"/>
      <c r="I136" s="457"/>
      <c r="J136" s="457"/>
      <c r="K136" s="456"/>
      <c r="L136" s="416" t="s">
        <v>257</v>
      </c>
      <c r="M136" s="447">
        <v>605000</v>
      </c>
      <c r="N136" s="300">
        <f t="shared" si="13"/>
        <v>30250</v>
      </c>
      <c r="O136" s="341"/>
      <c r="P136" s="341">
        <f t="shared" si="14"/>
        <v>574750</v>
      </c>
      <c r="Q136" s="458" t="s">
        <v>477</v>
      </c>
      <c r="R136" s="456"/>
      <c r="S136" s="321">
        <f t="shared" si="10"/>
        <v>0</v>
      </c>
      <c r="T136" s="180"/>
      <c r="U136" s="200"/>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2"/>
      <c r="AY136" s="182"/>
      <c r="AZ136" s="182"/>
      <c r="BA136" s="182"/>
      <c r="BB136" s="182"/>
      <c r="BC136" s="182"/>
      <c r="BD136" s="182"/>
      <c r="BE136" s="182"/>
      <c r="BF136" s="182"/>
      <c r="BG136" s="182"/>
      <c r="BH136" s="182"/>
      <c r="BI136" s="182"/>
      <c r="BJ136" s="182"/>
      <c r="BK136" s="182"/>
      <c r="BL136" s="182"/>
      <c r="BM136" s="182"/>
      <c r="BN136" s="182"/>
      <c r="BO136" s="182"/>
      <c r="BP136" s="182"/>
      <c r="BQ136" s="182"/>
      <c r="BR136" s="182"/>
      <c r="BS136" s="182"/>
      <c r="BT136" s="182"/>
      <c r="BU136" s="182"/>
      <c r="BV136" s="182"/>
      <c r="BW136" s="182"/>
      <c r="BX136" s="182"/>
      <c r="BY136" s="182"/>
      <c r="BZ136" s="182"/>
      <c r="CA136" s="182"/>
      <c r="CB136" s="182"/>
      <c r="CC136" s="182"/>
      <c r="CD136" s="182"/>
      <c r="CE136" s="182"/>
      <c r="CF136" s="182"/>
      <c r="CG136" s="182"/>
      <c r="CH136" s="182"/>
      <c r="CI136" s="182"/>
      <c r="CJ136" s="182"/>
      <c r="CK136" s="182"/>
      <c r="CL136" s="182"/>
      <c r="CM136" s="182"/>
      <c r="CN136" s="182"/>
      <c r="CO136" s="182"/>
      <c r="CP136" s="182"/>
      <c r="CQ136" s="182"/>
      <c r="CR136" s="182"/>
      <c r="CS136" s="182"/>
      <c r="CT136" s="182"/>
      <c r="CU136" s="182"/>
      <c r="CV136" s="182"/>
      <c r="CW136" s="182"/>
      <c r="CX136" s="182"/>
      <c r="CY136" s="182"/>
      <c r="CZ136" s="182"/>
      <c r="DA136" s="182"/>
      <c r="DB136" s="182"/>
      <c r="DC136" s="182"/>
      <c r="DD136" s="182"/>
      <c r="DE136" s="182"/>
      <c r="DF136" s="182"/>
      <c r="DG136" s="182"/>
      <c r="DH136" s="182"/>
      <c r="DI136" s="182"/>
      <c r="DJ136" s="182"/>
      <c r="DK136" s="182"/>
      <c r="DL136" s="182"/>
      <c r="DM136" s="182"/>
      <c r="DN136" s="182"/>
      <c r="DO136" s="182"/>
      <c r="DP136" s="182"/>
      <c r="DQ136" s="182"/>
      <c r="DR136" s="182"/>
      <c r="DS136" s="182"/>
      <c r="DT136" s="182"/>
      <c r="DU136" s="182"/>
      <c r="DV136" s="182"/>
      <c r="DW136" s="182"/>
      <c r="DX136" s="182"/>
      <c r="DY136" s="182"/>
      <c r="DZ136" s="182"/>
      <c r="EA136" s="182"/>
      <c r="EB136" s="182"/>
      <c r="EC136" s="182"/>
      <c r="ED136" s="182"/>
      <c r="EE136" s="182"/>
      <c r="EF136" s="182"/>
      <c r="EG136" s="182"/>
      <c r="EH136" s="182"/>
      <c r="EI136" s="182"/>
      <c r="EJ136" s="182"/>
      <c r="EK136" s="182"/>
      <c r="EL136" s="182"/>
      <c r="EM136" s="182"/>
      <c r="EN136" s="182"/>
      <c r="EO136" s="182"/>
      <c r="EP136" s="182"/>
      <c r="EQ136" s="182"/>
      <c r="ER136" s="182"/>
      <c r="ES136" s="182"/>
      <c r="ET136" s="182"/>
      <c r="EU136" s="182"/>
      <c r="EV136" s="182"/>
      <c r="EW136" s="182"/>
      <c r="EX136" s="182"/>
      <c r="EY136" s="182"/>
      <c r="EZ136" s="182"/>
      <c r="FA136" s="182"/>
      <c r="FB136" s="182"/>
      <c r="FC136" s="182"/>
      <c r="FD136" s="182"/>
      <c r="FE136" s="182"/>
      <c r="FF136" s="182"/>
      <c r="FG136" s="182"/>
      <c r="FH136" s="182"/>
      <c r="FI136" s="182"/>
      <c r="FJ136" s="182"/>
      <c r="FK136" s="182"/>
      <c r="FL136" s="182"/>
      <c r="FM136" s="182"/>
      <c r="FN136" s="182"/>
      <c r="FO136" s="182"/>
      <c r="FP136" s="182"/>
      <c r="FQ136" s="182"/>
      <c r="FR136" s="182"/>
      <c r="FS136" s="182"/>
      <c r="FT136" s="182"/>
      <c r="FU136" s="182"/>
      <c r="FV136" s="182"/>
    </row>
    <row r="137" spans="1:178" s="173" customFormat="1" ht="106.5" customHeight="1">
      <c r="A137" s="433">
        <v>13</v>
      </c>
      <c r="B137" s="322" t="s">
        <v>514</v>
      </c>
      <c r="C137" s="322" t="s">
        <v>515</v>
      </c>
      <c r="D137" s="322" t="s">
        <v>516</v>
      </c>
      <c r="E137" s="322" t="s">
        <v>260</v>
      </c>
      <c r="F137" s="455" t="s">
        <v>350</v>
      </c>
      <c r="G137" s="456"/>
      <c r="H137" s="455"/>
      <c r="I137" s="457"/>
      <c r="J137" s="457"/>
      <c r="K137" s="456"/>
      <c r="L137" s="344">
        <v>2026</v>
      </c>
      <c r="M137" s="341">
        <v>197150</v>
      </c>
      <c r="N137" s="300">
        <f t="shared" si="13"/>
        <v>9857.5</v>
      </c>
      <c r="O137" s="341"/>
      <c r="P137" s="341">
        <v>187290</v>
      </c>
      <c r="Q137" s="458" t="s">
        <v>477</v>
      </c>
      <c r="R137" s="456"/>
      <c r="S137" s="321">
        <f t="shared" si="10"/>
        <v>2.5</v>
      </c>
      <c r="T137" s="180"/>
      <c r="U137" s="200"/>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2"/>
      <c r="AY137" s="182"/>
      <c r="AZ137" s="182"/>
      <c r="BA137" s="182"/>
      <c r="BB137" s="182"/>
      <c r="BC137" s="182"/>
      <c r="BD137" s="182"/>
      <c r="BE137" s="182"/>
      <c r="BF137" s="182"/>
      <c r="BG137" s="182"/>
      <c r="BH137" s="182"/>
      <c r="BI137" s="182"/>
      <c r="BJ137" s="182"/>
      <c r="BK137" s="182"/>
      <c r="BL137" s="182"/>
      <c r="BM137" s="182"/>
      <c r="BN137" s="182"/>
      <c r="BO137" s="182"/>
      <c r="BP137" s="182"/>
      <c r="BQ137" s="182"/>
      <c r="BR137" s="182"/>
      <c r="BS137" s="182"/>
      <c r="BT137" s="182"/>
      <c r="BU137" s="182"/>
      <c r="BV137" s="182"/>
      <c r="BW137" s="182"/>
      <c r="BX137" s="182"/>
      <c r="BY137" s="182"/>
      <c r="BZ137" s="182"/>
      <c r="CA137" s="182"/>
      <c r="CB137" s="182"/>
      <c r="CC137" s="182"/>
      <c r="CD137" s="182"/>
      <c r="CE137" s="182"/>
      <c r="CF137" s="182"/>
      <c r="CG137" s="182"/>
      <c r="CH137" s="182"/>
      <c r="CI137" s="182"/>
      <c r="CJ137" s="182"/>
      <c r="CK137" s="182"/>
      <c r="CL137" s="182"/>
      <c r="CM137" s="182"/>
      <c r="CN137" s="182"/>
      <c r="CO137" s="182"/>
      <c r="CP137" s="182"/>
      <c r="CQ137" s="182"/>
      <c r="CR137" s="182"/>
      <c r="CS137" s="182"/>
      <c r="CT137" s="182"/>
      <c r="CU137" s="182"/>
      <c r="CV137" s="182"/>
      <c r="CW137" s="182"/>
      <c r="CX137" s="182"/>
      <c r="CY137" s="182"/>
      <c r="CZ137" s="182"/>
      <c r="DA137" s="182"/>
      <c r="DB137" s="182"/>
      <c r="DC137" s="182"/>
      <c r="DD137" s="182"/>
      <c r="DE137" s="182"/>
      <c r="DF137" s="182"/>
      <c r="DG137" s="182"/>
      <c r="DH137" s="182"/>
      <c r="DI137" s="182"/>
      <c r="DJ137" s="182"/>
      <c r="DK137" s="182"/>
      <c r="DL137" s="182"/>
      <c r="DM137" s="182"/>
      <c r="DN137" s="182"/>
      <c r="DO137" s="182"/>
      <c r="DP137" s="182"/>
      <c r="DQ137" s="182"/>
      <c r="DR137" s="182"/>
      <c r="DS137" s="182"/>
      <c r="DT137" s="182"/>
      <c r="DU137" s="182"/>
      <c r="DV137" s="182"/>
      <c r="DW137" s="182"/>
      <c r="DX137" s="182"/>
      <c r="DY137" s="182"/>
      <c r="DZ137" s="182"/>
      <c r="EA137" s="182"/>
      <c r="EB137" s="182"/>
      <c r="EC137" s="182"/>
      <c r="ED137" s="182"/>
      <c r="EE137" s="182"/>
      <c r="EF137" s="182"/>
      <c r="EG137" s="182"/>
      <c r="EH137" s="182"/>
      <c r="EI137" s="182"/>
      <c r="EJ137" s="182"/>
      <c r="EK137" s="182"/>
      <c r="EL137" s="182"/>
      <c r="EM137" s="182"/>
      <c r="EN137" s="182"/>
      <c r="EO137" s="182"/>
      <c r="EP137" s="182"/>
      <c r="EQ137" s="182"/>
      <c r="ER137" s="182"/>
      <c r="ES137" s="182"/>
      <c r="ET137" s="182"/>
      <c r="EU137" s="182"/>
      <c r="EV137" s="182"/>
      <c r="EW137" s="182"/>
      <c r="EX137" s="182"/>
      <c r="EY137" s="182"/>
      <c r="EZ137" s="182"/>
      <c r="FA137" s="182"/>
      <c r="FB137" s="182"/>
      <c r="FC137" s="182"/>
      <c r="FD137" s="182"/>
      <c r="FE137" s="182"/>
      <c r="FF137" s="182"/>
      <c r="FG137" s="182"/>
      <c r="FH137" s="182"/>
      <c r="FI137" s="182"/>
      <c r="FJ137" s="182"/>
      <c r="FK137" s="182"/>
      <c r="FL137" s="182"/>
      <c r="FM137" s="182"/>
      <c r="FN137" s="182"/>
      <c r="FO137" s="182"/>
      <c r="FP137" s="182"/>
      <c r="FQ137" s="182"/>
      <c r="FR137" s="182"/>
      <c r="FS137" s="182"/>
      <c r="FT137" s="182"/>
      <c r="FU137" s="182"/>
      <c r="FV137" s="182"/>
    </row>
    <row r="138" spans="1:178" s="173" customFormat="1" ht="106.5" customHeight="1">
      <c r="A138" s="433">
        <v>14</v>
      </c>
      <c r="B138" s="322" t="s">
        <v>517</v>
      </c>
      <c r="C138" s="322" t="s">
        <v>518</v>
      </c>
      <c r="D138" s="322" t="s">
        <v>519</v>
      </c>
      <c r="E138" s="322" t="s">
        <v>260</v>
      </c>
      <c r="F138" s="455" t="s">
        <v>350</v>
      </c>
      <c r="G138" s="456"/>
      <c r="H138" s="455"/>
      <c r="I138" s="457"/>
      <c r="J138" s="457"/>
      <c r="K138" s="456"/>
      <c r="L138" s="344">
        <v>2026</v>
      </c>
      <c r="M138" s="341">
        <v>307713</v>
      </c>
      <c r="N138" s="300">
        <f t="shared" si="13"/>
        <v>15385.650000000001</v>
      </c>
      <c r="O138" s="341"/>
      <c r="P138" s="341">
        <v>292327</v>
      </c>
      <c r="Q138" s="458" t="s">
        <v>477</v>
      </c>
      <c r="R138" s="456"/>
      <c r="S138" s="321">
        <f t="shared" si="10"/>
        <v>0.34999999997671694</v>
      </c>
      <c r="T138" s="180"/>
      <c r="U138" s="200"/>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c r="BR138" s="182"/>
      <c r="BS138" s="182"/>
      <c r="BT138" s="182"/>
      <c r="BU138" s="182"/>
      <c r="BV138" s="182"/>
      <c r="BW138" s="182"/>
      <c r="BX138" s="182"/>
      <c r="BY138" s="182"/>
      <c r="BZ138" s="182"/>
      <c r="CA138" s="182"/>
      <c r="CB138" s="182"/>
      <c r="CC138" s="182"/>
      <c r="CD138" s="182"/>
      <c r="CE138" s="182"/>
      <c r="CF138" s="182"/>
      <c r="CG138" s="182"/>
      <c r="CH138" s="182"/>
      <c r="CI138" s="182"/>
      <c r="CJ138" s="182"/>
      <c r="CK138" s="182"/>
      <c r="CL138" s="182"/>
      <c r="CM138" s="182"/>
      <c r="CN138" s="182"/>
      <c r="CO138" s="182"/>
      <c r="CP138" s="182"/>
      <c r="CQ138" s="182"/>
      <c r="CR138" s="182"/>
      <c r="CS138" s="182"/>
      <c r="CT138" s="182"/>
      <c r="CU138" s="182"/>
      <c r="CV138" s="182"/>
      <c r="CW138" s="182"/>
      <c r="CX138" s="182"/>
      <c r="CY138" s="182"/>
      <c r="CZ138" s="182"/>
      <c r="DA138" s="182"/>
      <c r="DB138" s="182"/>
      <c r="DC138" s="182"/>
      <c r="DD138" s="182"/>
      <c r="DE138" s="182"/>
      <c r="DF138" s="182"/>
      <c r="DG138" s="182"/>
      <c r="DH138" s="182"/>
      <c r="DI138" s="182"/>
      <c r="DJ138" s="182"/>
      <c r="DK138" s="182"/>
      <c r="DL138" s="182"/>
      <c r="DM138" s="182"/>
      <c r="DN138" s="182"/>
      <c r="DO138" s="182"/>
      <c r="DP138" s="182"/>
      <c r="DQ138" s="182"/>
      <c r="DR138" s="182"/>
      <c r="DS138" s="182"/>
      <c r="DT138" s="182"/>
      <c r="DU138" s="182"/>
      <c r="DV138" s="182"/>
      <c r="DW138" s="182"/>
      <c r="DX138" s="182"/>
      <c r="DY138" s="182"/>
      <c r="DZ138" s="182"/>
      <c r="EA138" s="182"/>
      <c r="EB138" s="182"/>
      <c r="EC138" s="182"/>
      <c r="ED138" s="182"/>
      <c r="EE138" s="182"/>
      <c r="EF138" s="182"/>
      <c r="EG138" s="182"/>
      <c r="EH138" s="182"/>
      <c r="EI138" s="182"/>
      <c r="EJ138" s="182"/>
      <c r="EK138" s="182"/>
      <c r="EL138" s="182"/>
      <c r="EM138" s="182"/>
      <c r="EN138" s="182"/>
      <c r="EO138" s="182"/>
      <c r="EP138" s="182"/>
      <c r="EQ138" s="182"/>
      <c r="ER138" s="182"/>
      <c r="ES138" s="182"/>
      <c r="ET138" s="182"/>
      <c r="EU138" s="182"/>
      <c r="EV138" s="182"/>
      <c r="EW138" s="182"/>
      <c r="EX138" s="182"/>
      <c r="EY138" s="182"/>
      <c r="EZ138" s="182"/>
      <c r="FA138" s="182"/>
      <c r="FB138" s="182"/>
      <c r="FC138" s="182"/>
      <c r="FD138" s="182"/>
      <c r="FE138" s="182"/>
      <c r="FF138" s="182"/>
      <c r="FG138" s="182"/>
      <c r="FH138" s="182"/>
      <c r="FI138" s="182"/>
      <c r="FJ138" s="182"/>
      <c r="FK138" s="182"/>
      <c r="FL138" s="182"/>
      <c r="FM138" s="182"/>
      <c r="FN138" s="182"/>
      <c r="FO138" s="182"/>
      <c r="FP138" s="182"/>
      <c r="FQ138" s="182"/>
      <c r="FR138" s="182"/>
      <c r="FS138" s="182"/>
      <c r="FT138" s="182"/>
      <c r="FU138" s="182"/>
      <c r="FV138" s="182"/>
    </row>
    <row r="139" spans="1:178" s="173" customFormat="1" ht="106.5" customHeight="1">
      <c r="A139" s="433">
        <v>15</v>
      </c>
      <c r="B139" s="322" t="s">
        <v>520</v>
      </c>
      <c r="C139" s="322" t="s">
        <v>501</v>
      </c>
      <c r="D139" s="322" t="s">
        <v>521</v>
      </c>
      <c r="E139" s="322" t="s">
        <v>260</v>
      </c>
      <c r="F139" s="455" t="s">
        <v>350</v>
      </c>
      <c r="G139" s="456"/>
      <c r="H139" s="455"/>
      <c r="I139" s="457"/>
      <c r="J139" s="457"/>
      <c r="K139" s="456"/>
      <c r="L139" s="344">
        <v>2026</v>
      </c>
      <c r="M139" s="341">
        <v>302221</v>
      </c>
      <c r="N139" s="300">
        <f t="shared" si="13"/>
        <v>15111.050000000001</v>
      </c>
      <c r="O139" s="341"/>
      <c r="P139" s="300">
        <f t="shared" ref="P139:P147" si="15">M139-N139</f>
        <v>287109.95</v>
      </c>
      <c r="Q139" s="458" t="s">
        <v>477</v>
      </c>
      <c r="R139" s="456"/>
      <c r="S139" s="321">
        <f t="shared" si="10"/>
        <v>0</v>
      </c>
      <c r="T139" s="180"/>
      <c r="U139" s="200"/>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c r="BR139" s="182"/>
      <c r="BS139" s="182"/>
      <c r="BT139" s="182"/>
      <c r="BU139" s="182"/>
      <c r="BV139" s="182"/>
      <c r="BW139" s="182"/>
      <c r="BX139" s="182"/>
      <c r="BY139" s="182"/>
      <c r="BZ139" s="182"/>
      <c r="CA139" s="182"/>
      <c r="CB139" s="182"/>
      <c r="CC139" s="182"/>
      <c r="CD139" s="182"/>
      <c r="CE139" s="182"/>
      <c r="CF139" s="182"/>
      <c r="CG139" s="182"/>
      <c r="CH139" s="182"/>
      <c r="CI139" s="182"/>
      <c r="CJ139" s="182"/>
      <c r="CK139" s="182"/>
      <c r="CL139" s="182"/>
      <c r="CM139" s="182"/>
      <c r="CN139" s="182"/>
      <c r="CO139" s="182"/>
      <c r="CP139" s="182"/>
      <c r="CQ139" s="182"/>
      <c r="CR139" s="182"/>
      <c r="CS139" s="182"/>
      <c r="CT139" s="182"/>
      <c r="CU139" s="182"/>
      <c r="CV139" s="182"/>
      <c r="CW139" s="182"/>
      <c r="CX139" s="182"/>
      <c r="CY139" s="182"/>
      <c r="CZ139" s="182"/>
      <c r="DA139" s="182"/>
      <c r="DB139" s="182"/>
      <c r="DC139" s="182"/>
      <c r="DD139" s="182"/>
      <c r="DE139" s="182"/>
      <c r="DF139" s="182"/>
      <c r="DG139" s="182"/>
      <c r="DH139" s="182"/>
      <c r="DI139" s="182"/>
      <c r="DJ139" s="182"/>
      <c r="DK139" s="182"/>
      <c r="DL139" s="182"/>
      <c r="DM139" s="182"/>
      <c r="DN139" s="182"/>
      <c r="DO139" s="182"/>
      <c r="DP139" s="182"/>
      <c r="DQ139" s="182"/>
      <c r="DR139" s="182"/>
      <c r="DS139" s="182"/>
      <c r="DT139" s="182"/>
      <c r="DU139" s="182"/>
      <c r="DV139" s="182"/>
      <c r="DW139" s="182"/>
      <c r="DX139" s="182"/>
      <c r="DY139" s="182"/>
      <c r="DZ139" s="182"/>
      <c r="EA139" s="182"/>
      <c r="EB139" s="182"/>
      <c r="EC139" s="182"/>
      <c r="ED139" s="182"/>
      <c r="EE139" s="182"/>
      <c r="EF139" s="182"/>
      <c r="EG139" s="182"/>
      <c r="EH139" s="182"/>
      <c r="EI139" s="182"/>
      <c r="EJ139" s="182"/>
      <c r="EK139" s="182"/>
      <c r="EL139" s="182"/>
      <c r="EM139" s="182"/>
      <c r="EN139" s="182"/>
      <c r="EO139" s="182"/>
      <c r="EP139" s="182"/>
      <c r="EQ139" s="182"/>
      <c r="ER139" s="182"/>
      <c r="ES139" s="182"/>
      <c r="ET139" s="182"/>
      <c r="EU139" s="182"/>
      <c r="EV139" s="182"/>
      <c r="EW139" s="182"/>
      <c r="EX139" s="182"/>
      <c r="EY139" s="182"/>
      <c r="EZ139" s="182"/>
      <c r="FA139" s="182"/>
      <c r="FB139" s="182"/>
      <c r="FC139" s="182"/>
      <c r="FD139" s="182"/>
      <c r="FE139" s="182"/>
      <c r="FF139" s="182"/>
      <c r="FG139" s="182"/>
      <c r="FH139" s="182"/>
      <c r="FI139" s="182"/>
      <c r="FJ139" s="182"/>
      <c r="FK139" s="182"/>
      <c r="FL139" s="182"/>
      <c r="FM139" s="182"/>
      <c r="FN139" s="182"/>
      <c r="FO139" s="182"/>
      <c r="FP139" s="182"/>
      <c r="FQ139" s="182"/>
      <c r="FR139" s="182"/>
      <c r="FS139" s="182"/>
      <c r="FT139" s="182"/>
      <c r="FU139" s="182"/>
      <c r="FV139" s="182"/>
    </row>
    <row r="140" spans="1:178" s="173" customFormat="1" ht="106.5" customHeight="1">
      <c r="A140" s="433">
        <v>16</v>
      </c>
      <c r="B140" s="322" t="s">
        <v>522</v>
      </c>
      <c r="C140" s="322" t="s">
        <v>504</v>
      </c>
      <c r="D140" s="322" t="s">
        <v>523</v>
      </c>
      <c r="E140" s="322" t="s">
        <v>260</v>
      </c>
      <c r="F140" s="455" t="s">
        <v>350</v>
      </c>
      <c r="G140" s="456"/>
      <c r="H140" s="455"/>
      <c r="I140" s="457"/>
      <c r="J140" s="457"/>
      <c r="K140" s="456"/>
      <c r="L140" s="344" t="s">
        <v>257</v>
      </c>
      <c r="M140" s="341">
        <v>500000</v>
      </c>
      <c r="N140" s="300">
        <f t="shared" si="13"/>
        <v>25000</v>
      </c>
      <c r="O140" s="341"/>
      <c r="P140" s="300">
        <f t="shared" si="15"/>
        <v>475000</v>
      </c>
      <c r="Q140" s="458" t="s">
        <v>477</v>
      </c>
      <c r="R140" s="456"/>
      <c r="S140" s="321">
        <f t="shared" si="10"/>
        <v>0</v>
      </c>
      <c r="T140" s="180"/>
      <c r="U140" s="200"/>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82"/>
      <c r="CB140" s="182"/>
      <c r="CC140" s="182"/>
      <c r="CD140" s="182"/>
      <c r="CE140" s="182"/>
      <c r="CF140" s="182"/>
      <c r="CG140" s="182"/>
      <c r="CH140" s="182"/>
      <c r="CI140" s="182"/>
      <c r="CJ140" s="182"/>
      <c r="CK140" s="182"/>
      <c r="CL140" s="182"/>
      <c r="CM140" s="182"/>
      <c r="CN140" s="182"/>
      <c r="CO140" s="182"/>
      <c r="CP140" s="182"/>
      <c r="CQ140" s="182"/>
      <c r="CR140" s="182"/>
      <c r="CS140" s="182"/>
      <c r="CT140" s="182"/>
      <c r="CU140" s="182"/>
      <c r="CV140" s="182"/>
      <c r="CW140" s="182"/>
      <c r="CX140" s="182"/>
      <c r="CY140" s="182"/>
      <c r="CZ140" s="182"/>
      <c r="DA140" s="182"/>
      <c r="DB140" s="182"/>
      <c r="DC140" s="182"/>
      <c r="DD140" s="182"/>
      <c r="DE140" s="182"/>
      <c r="DF140" s="182"/>
      <c r="DG140" s="182"/>
      <c r="DH140" s="182"/>
      <c r="DI140" s="182"/>
      <c r="DJ140" s="182"/>
      <c r="DK140" s="182"/>
      <c r="DL140" s="182"/>
      <c r="DM140" s="182"/>
      <c r="DN140" s="182"/>
      <c r="DO140" s="182"/>
      <c r="DP140" s="182"/>
      <c r="DQ140" s="182"/>
      <c r="DR140" s="182"/>
      <c r="DS140" s="182"/>
      <c r="DT140" s="182"/>
      <c r="DU140" s="182"/>
      <c r="DV140" s="182"/>
      <c r="DW140" s="182"/>
      <c r="DX140" s="182"/>
      <c r="DY140" s="182"/>
      <c r="DZ140" s="182"/>
      <c r="EA140" s="182"/>
      <c r="EB140" s="182"/>
      <c r="EC140" s="182"/>
      <c r="ED140" s="182"/>
      <c r="EE140" s="182"/>
      <c r="EF140" s="182"/>
      <c r="EG140" s="182"/>
      <c r="EH140" s="182"/>
      <c r="EI140" s="182"/>
      <c r="EJ140" s="182"/>
      <c r="EK140" s="182"/>
      <c r="EL140" s="182"/>
      <c r="EM140" s="182"/>
      <c r="EN140" s="182"/>
      <c r="EO140" s="182"/>
      <c r="EP140" s="182"/>
      <c r="EQ140" s="182"/>
      <c r="ER140" s="182"/>
      <c r="ES140" s="182"/>
      <c r="ET140" s="182"/>
      <c r="EU140" s="182"/>
      <c r="EV140" s="182"/>
      <c r="EW140" s="182"/>
      <c r="EX140" s="182"/>
      <c r="EY140" s="182"/>
      <c r="EZ140" s="182"/>
      <c r="FA140" s="182"/>
      <c r="FB140" s="182"/>
      <c r="FC140" s="182"/>
      <c r="FD140" s="182"/>
      <c r="FE140" s="182"/>
      <c r="FF140" s="182"/>
      <c r="FG140" s="182"/>
      <c r="FH140" s="182"/>
      <c r="FI140" s="182"/>
      <c r="FJ140" s="182"/>
      <c r="FK140" s="182"/>
      <c r="FL140" s="182"/>
      <c r="FM140" s="182"/>
      <c r="FN140" s="182"/>
      <c r="FO140" s="182"/>
      <c r="FP140" s="182"/>
      <c r="FQ140" s="182"/>
      <c r="FR140" s="182"/>
      <c r="FS140" s="182"/>
      <c r="FT140" s="182"/>
      <c r="FU140" s="182"/>
      <c r="FV140" s="182"/>
    </row>
    <row r="141" spans="1:178" s="173" customFormat="1" ht="106.5" customHeight="1">
      <c r="A141" s="433">
        <v>17</v>
      </c>
      <c r="B141" s="448" t="s">
        <v>524</v>
      </c>
      <c r="C141" s="322" t="s">
        <v>525</v>
      </c>
      <c r="D141" s="322" t="s">
        <v>526</v>
      </c>
      <c r="E141" s="322" t="s">
        <v>260</v>
      </c>
      <c r="F141" s="455" t="s">
        <v>482</v>
      </c>
      <c r="G141" s="456"/>
      <c r="H141" s="455"/>
      <c r="I141" s="457"/>
      <c r="J141" s="457"/>
      <c r="K141" s="456"/>
      <c r="L141" s="344" t="s">
        <v>257</v>
      </c>
      <c r="M141" s="341">
        <v>300000</v>
      </c>
      <c r="N141" s="300">
        <f t="shared" si="13"/>
        <v>15000</v>
      </c>
      <c r="O141" s="341"/>
      <c r="P141" s="300">
        <f t="shared" si="15"/>
        <v>285000</v>
      </c>
      <c r="Q141" s="458" t="s">
        <v>477</v>
      </c>
      <c r="R141" s="456"/>
      <c r="S141" s="321">
        <f t="shared" si="10"/>
        <v>0</v>
      </c>
      <c r="T141" s="180"/>
      <c r="U141" s="200"/>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c r="BR141" s="182"/>
      <c r="BS141" s="182"/>
      <c r="BT141" s="182"/>
      <c r="BU141" s="182"/>
      <c r="BV141" s="182"/>
      <c r="BW141" s="182"/>
      <c r="BX141" s="182"/>
      <c r="BY141" s="182"/>
      <c r="BZ141" s="182"/>
      <c r="CA141" s="182"/>
      <c r="CB141" s="182"/>
      <c r="CC141" s="182"/>
      <c r="CD141" s="182"/>
      <c r="CE141" s="182"/>
      <c r="CF141" s="182"/>
      <c r="CG141" s="182"/>
      <c r="CH141" s="182"/>
      <c r="CI141" s="182"/>
      <c r="CJ141" s="182"/>
      <c r="CK141" s="182"/>
      <c r="CL141" s="182"/>
      <c r="CM141" s="182"/>
      <c r="CN141" s="182"/>
      <c r="CO141" s="182"/>
      <c r="CP141" s="182"/>
      <c r="CQ141" s="182"/>
      <c r="CR141" s="182"/>
      <c r="CS141" s="182"/>
      <c r="CT141" s="182"/>
      <c r="CU141" s="182"/>
      <c r="CV141" s="182"/>
      <c r="CW141" s="182"/>
      <c r="CX141" s="182"/>
      <c r="CY141" s="182"/>
      <c r="CZ141" s="182"/>
      <c r="DA141" s="182"/>
      <c r="DB141" s="182"/>
      <c r="DC141" s="182"/>
      <c r="DD141" s="182"/>
      <c r="DE141" s="182"/>
      <c r="DF141" s="182"/>
      <c r="DG141" s="182"/>
      <c r="DH141" s="182"/>
      <c r="DI141" s="182"/>
      <c r="DJ141" s="182"/>
      <c r="DK141" s="182"/>
      <c r="DL141" s="182"/>
      <c r="DM141" s="182"/>
      <c r="DN141" s="182"/>
      <c r="DO141" s="182"/>
      <c r="DP141" s="182"/>
      <c r="DQ141" s="182"/>
      <c r="DR141" s="182"/>
      <c r="DS141" s="182"/>
      <c r="DT141" s="182"/>
      <c r="DU141" s="182"/>
      <c r="DV141" s="182"/>
      <c r="DW141" s="182"/>
      <c r="DX141" s="182"/>
      <c r="DY141" s="182"/>
      <c r="DZ141" s="182"/>
      <c r="EA141" s="182"/>
      <c r="EB141" s="182"/>
      <c r="EC141" s="182"/>
      <c r="ED141" s="182"/>
      <c r="EE141" s="182"/>
      <c r="EF141" s="182"/>
      <c r="EG141" s="182"/>
      <c r="EH141" s="182"/>
      <c r="EI141" s="182"/>
      <c r="EJ141" s="182"/>
      <c r="EK141" s="182"/>
      <c r="EL141" s="182"/>
      <c r="EM141" s="182"/>
      <c r="EN141" s="182"/>
      <c r="EO141" s="182"/>
      <c r="EP141" s="182"/>
      <c r="EQ141" s="182"/>
      <c r="ER141" s="182"/>
      <c r="ES141" s="182"/>
      <c r="ET141" s="182"/>
      <c r="EU141" s="182"/>
      <c r="EV141" s="182"/>
      <c r="EW141" s="182"/>
      <c r="EX141" s="182"/>
      <c r="EY141" s="182"/>
      <c r="EZ141" s="182"/>
      <c r="FA141" s="182"/>
      <c r="FB141" s="182"/>
      <c r="FC141" s="182"/>
      <c r="FD141" s="182"/>
      <c r="FE141" s="182"/>
      <c r="FF141" s="182"/>
      <c r="FG141" s="182"/>
      <c r="FH141" s="182"/>
      <c r="FI141" s="182"/>
      <c r="FJ141" s="182"/>
      <c r="FK141" s="182"/>
      <c r="FL141" s="182"/>
      <c r="FM141" s="182"/>
      <c r="FN141" s="182"/>
      <c r="FO141" s="182"/>
      <c r="FP141" s="182"/>
      <c r="FQ141" s="182"/>
      <c r="FR141" s="182"/>
      <c r="FS141" s="182"/>
      <c r="FT141" s="182"/>
      <c r="FU141" s="182"/>
      <c r="FV141" s="182"/>
    </row>
    <row r="142" spans="1:178" s="173" customFormat="1" ht="106.5" customHeight="1">
      <c r="A142" s="433">
        <v>18</v>
      </c>
      <c r="B142" s="448" t="s">
        <v>527</v>
      </c>
      <c r="C142" s="322" t="s">
        <v>528</v>
      </c>
      <c r="D142" s="322" t="s">
        <v>529</v>
      </c>
      <c r="E142" s="322" t="s">
        <v>260</v>
      </c>
      <c r="F142" s="455" t="s">
        <v>482</v>
      </c>
      <c r="G142" s="456"/>
      <c r="H142" s="455"/>
      <c r="I142" s="457"/>
      <c r="J142" s="457"/>
      <c r="K142" s="456"/>
      <c r="L142" s="341">
        <v>2028</v>
      </c>
      <c r="M142" s="341">
        <v>1440000</v>
      </c>
      <c r="N142" s="300">
        <f t="shared" si="13"/>
        <v>72000</v>
      </c>
      <c r="O142" s="341"/>
      <c r="P142" s="300">
        <f t="shared" si="15"/>
        <v>1368000</v>
      </c>
      <c r="Q142" s="458" t="s">
        <v>477</v>
      </c>
      <c r="R142" s="456"/>
      <c r="S142" s="321">
        <f t="shared" si="10"/>
        <v>0</v>
      </c>
      <c r="T142" s="180"/>
      <c r="U142" s="200"/>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2"/>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row>
    <row r="143" spans="1:178" s="173" customFormat="1" ht="106.5" customHeight="1">
      <c r="A143" s="433">
        <v>19</v>
      </c>
      <c r="B143" s="448" t="s">
        <v>530</v>
      </c>
      <c r="C143" s="322" t="s">
        <v>487</v>
      </c>
      <c r="D143" s="322" t="s">
        <v>531</v>
      </c>
      <c r="E143" s="322" t="s">
        <v>260</v>
      </c>
      <c r="F143" s="455" t="s">
        <v>482</v>
      </c>
      <c r="G143" s="456"/>
      <c r="H143" s="455"/>
      <c r="I143" s="457"/>
      <c r="J143" s="457"/>
      <c r="K143" s="456"/>
      <c r="L143" s="416" t="s">
        <v>360</v>
      </c>
      <c r="M143" s="447">
        <v>1500000</v>
      </c>
      <c r="N143" s="300">
        <f t="shared" si="13"/>
        <v>75000</v>
      </c>
      <c r="O143" s="341"/>
      <c r="P143" s="300">
        <f t="shared" si="15"/>
        <v>1425000</v>
      </c>
      <c r="Q143" s="458" t="s">
        <v>477</v>
      </c>
      <c r="R143" s="456"/>
      <c r="S143" s="321">
        <f t="shared" si="10"/>
        <v>0</v>
      </c>
      <c r="T143" s="180"/>
      <c r="U143" s="200"/>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2"/>
      <c r="AY143" s="182"/>
      <c r="AZ143" s="182"/>
      <c r="BA143" s="182"/>
      <c r="BB143" s="182"/>
      <c r="BC143" s="182"/>
      <c r="BD143" s="182"/>
      <c r="BE143" s="182"/>
      <c r="BF143" s="182"/>
      <c r="BG143" s="182"/>
      <c r="BH143" s="182"/>
      <c r="BI143" s="182"/>
      <c r="BJ143" s="182"/>
      <c r="BK143" s="182"/>
      <c r="BL143" s="182"/>
      <c r="BM143" s="182"/>
      <c r="BN143" s="182"/>
      <c r="BO143" s="182"/>
      <c r="BP143" s="182"/>
      <c r="BQ143" s="182"/>
      <c r="BR143" s="182"/>
      <c r="BS143" s="182"/>
      <c r="BT143" s="182"/>
      <c r="BU143" s="182"/>
      <c r="BV143" s="182"/>
      <c r="BW143" s="182"/>
      <c r="BX143" s="182"/>
      <c r="BY143" s="182"/>
      <c r="BZ143" s="182"/>
      <c r="CA143" s="182"/>
      <c r="CB143" s="182"/>
      <c r="CC143" s="182"/>
      <c r="CD143" s="182"/>
      <c r="CE143" s="182"/>
      <c r="CF143" s="182"/>
      <c r="CG143" s="182"/>
      <c r="CH143" s="182"/>
      <c r="CI143" s="182"/>
      <c r="CJ143" s="182"/>
      <c r="CK143" s="182"/>
      <c r="CL143" s="182"/>
      <c r="CM143" s="182"/>
      <c r="CN143" s="182"/>
      <c r="CO143" s="182"/>
      <c r="CP143" s="182"/>
      <c r="CQ143" s="182"/>
      <c r="CR143" s="182"/>
      <c r="CS143" s="182"/>
      <c r="CT143" s="182"/>
      <c r="CU143" s="182"/>
      <c r="CV143" s="182"/>
      <c r="CW143" s="182"/>
      <c r="CX143" s="182"/>
      <c r="CY143" s="182"/>
      <c r="CZ143" s="182"/>
      <c r="DA143" s="182"/>
      <c r="DB143" s="182"/>
      <c r="DC143" s="182"/>
      <c r="DD143" s="182"/>
      <c r="DE143" s="182"/>
      <c r="DF143" s="182"/>
      <c r="DG143" s="182"/>
      <c r="DH143" s="182"/>
      <c r="DI143" s="182"/>
      <c r="DJ143" s="182"/>
      <c r="DK143" s="182"/>
      <c r="DL143" s="182"/>
      <c r="DM143" s="182"/>
      <c r="DN143" s="182"/>
      <c r="DO143" s="182"/>
      <c r="DP143" s="182"/>
      <c r="DQ143" s="182"/>
      <c r="DR143" s="182"/>
      <c r="DS143" s="182"/>
      <c r="DT143" s="182"/>
      <c r="DU143" s="182"/>
      <c r="DV143" s="182"/>
      <c r="DW143" s="182"/>
      <c r="DX143" s="182"/>
      <c r="DY143" s="182"/>
      <c r="DZ143" s="182"/>
      <c r="EA143" s="182"/>
      <c r="EB143" s="182"/>
      <c r="EC143" s="182"/>
      <c r="ED143" s="182"/>
      <c r="EE143" s="182"/>
      <c r="EF143" s="182"/>
      <c r="EG143" s="182"/>
      <c r="EH143" s="182"/>
      <c r="EI143" s="182"/>
      <c r="EJ143" s="182"/>
      <c r="EK143" s="182"/>
      <c r="EL143" s="182"/>
      <c r="EM143" s="182"/>
      <c r="EN143" s="182"/>
      <c r="EO143" s="182"/>
      <c r="EP143" s="182"/>
      <c r="EQ143" s="182"/>
      <c r="ER143" s="182"/>
      <c r="ES143" s="182"/>
      <c r="ET143" s="182"/>
      <c r="EU143" s="182"/>
      <c r="EV143" s="182"/>
      <c r="EW143" s="182"/>
      <c r="EX143" s="182"/>
      <c r="EY143" s="182"/>
      <c r="EZ143" s="182"/>
      <c r="FA143" s="182"/>
      <c r="FB143" s="182"/>
      <c r="FC143" s="182"/>
      <c r="FD143" s="182"/>
      <c r="FE143" s="182"/>
      <c r="FF143" s="182"/>
      <c r="FG143" s="182"/>
      <c r="FH143" s="182"/>
      <c r="FI143" s="182"/>
      <c r="FJ143" s="182"/>
      <c r="FK143" s="182"/>
      <c r="FL143" s="182"/>
      <c r="FM143" s="182"/>
      <c r="FN143" s="182"/>
      <c r="FO143" s="182"/>
      <c r="FP143" s="182"/>
      <c r="FQ143" s="182"/>
      <c r="FR143" s="182"/>
      <c r="FS143" s="182"/>
      <c r="FT143" s="182"/>
      <c r="FU143" s="182"/>
      <c r="FV143" s="182"/>
    </row>
    <row r="144" spans="1:178" s="173" customFormat="1" ht="106.5" customHeight="1">
      <c r="A144" s="433">
        <v>20</v>
      </c>
      <c r="B144" s="322" t="s">
        <v>532</v>
      </c>
      <c r="C144" s="322" t="s">
        <v>533</v>
      </c>
      <c r="D144" s="322" t="s">
        <v>534</v>
      </c>
      <c r="E144" s="322" t="s">
        <v>260</v>
      </c>
      <c r="F144" s="455" t="s">
        <v>482</v>
      </c>
      <c r="G144" s="456"/>
      <c r="H144" s="455"/>
      <c r="I144" s="457"/>
      <c r="J144" s="457"/>
      <c r="K144" s="456"/>
      <c r="L144" s="438">
        <v>2026</v>
      </c>
      <c r="M144" s="439">
        <v>285000</v>
      </c>
      <c r="N144" s="300">
        <f t="shared" si="13"/>
        <v>14250</v>
      </c>
      <c r="O144" s="341"/>
      <c r="P144" s="300">
        <f t="shared" si="15"/>
        <v>270750</v>
      </c>
      <c r="Q144" s="458" t="s">
        <v>477</v>
      </c>
      <c r="R144" s="456"/>
      <c r="S144" s="321">
        <f t="shared" si="10"/>
        <v>0</v>
      </c>
      <c r="T144" s="180"/>
      <c r="U144" s="200"/>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2"/>
      <c r="AY144" s="182"/>
      <c r="AZ144" s="182"/>
      <c r="BA144" s="182"/>
      <c r="BB144" s="182"/>
      <c r="BC144" s="182"/>
      <c r="BD144" s="182"/>
      <c r="BE144" s="182"/>
      <c r="BF144" s="182"/>
      <c r="BG144" s="182"/>
      <c r="BH144" s="182"/>
      <c r="BI144" s="182"/>
      <c r="BJ144" s="182"/>
      <c r="BK144" s="182"/>
      <c r="BL144" s="182"/>
      <c r="BM144" s="182"/>
      <c r="BN144" s="182"/>
      <c r="BO144" s="182"/>
      <c r="BP144" s="182"/>
      <c r="BQ144" s="182"/>
      <c r="BR144" s="182"/>
      <c r="BS144" s="182"/>
      <c r="BT144" s="182"/>
      <c r="BU144" s="182"/>
      <c r="BV144" s="182"/>
      <c r="BW144" s="182"/>
      <c r="BX144" s="182"/>
      <c r="BY144" s="182"/>
      <c r="BZ144" s="182"/>
      <c r="CA144" s="182"/>
      <c r="CB144" s="182"/>
      <c r="CC144" s="182"/>
      <c r="CD144" s="182"/>
      <c r="CE144" s="182"/>
      <c r="CF144" s="182"/>
      <c r="CG144" s="182"/>
      <c r="CH144" s="182"/>
      <c r="CI144" s="182"/>
      <c r="CJ144" s="182"/>
      <c r="CK144" s="182"/>
      <c r="CL144" s="182"/>
      <c r="CM144" s="182"/>
      <c r="CN144" s="182"/>
      <c r="CO144" s="182"/>
      <c r="CP144" s="182"/>
      <c r="CQ144" s="182"/>
      <c r="CR144" s="182"/>
      <c r="CS144" s="182"/>
      <c r="CT144" s="182"/>
      <c r="CU144" s="182"/>
      <c r="CV144" s="182"/>
      <c r="CW144" s="182"/>
      <c r="CX144" s="182"/>
      <c r="CY144" s="182"/>
      <c r="CZ144" s="182"/>
      <c r="DA144" s="182"/>
      <c r="DB144" s="182"/>
      <c r="DC144" s="182"/>
      <c r="DD144" s="182"/>
      <c r="DE144" s="182"/>
      <c r="DF144" s="182"/>
      <c r="DG144" s="182"/>
      <c r="DH144" s="182"/>
      <c r="DI144" s="182"/>
      <c r="DJ144" s="182"/>
      <c r="DK144" s="182"/>
      <c r="DL144" s="182"/>
      <c r="DM144" s="182"/>
      <c r="DN144" s="182"/>
      <c r="DO144" s="182"/>
      <c r="DP144" s="182"/>
      <c r="DQ144" s="182"/>
      <c r="DR144" s="182"/>
      <c r="DS144" s="182"/>
      <c r="DT144" s="182"/>
      <c r="DU144" s="182"/>
      <c r="DV144" s="182"/>
      <c r="DW144" s="182"/>
      <c r="DX144" s="182"/>
      <c r="DY144" s="182"/>
      <c r="DZ144" s="182"/>
      <c r="EA144" s="182"/>
      <c r="EB144" s="182"/>
      <c r="EC144" s="182"/>
      <c r="ED144" s="182"/>
      <c r="EE144" s="182"/>
      <c r="EF144" s="182"/>
      <c r="EG144" s="182"/>
      <c r="EH144" s="182"/>
      <c r="EI144" s="182"/>
      <c r="EJ144" s="182"/>
      <c r="EK144" s="182"/>
      <c r="EL144" s="182"/>
      <c r="EM144" s="182"/>
      <c r="EN144" s="182"/>
      <c r="EO144" s="182"/>
      <c r="EP144" s="182"/>
      <c r="EQ144" s="182"/>
      <c r="ER144" s="182"/>
      <c r="ES144" s="182"/>
      <c r="ET144" s="182"/>
      <c r="EU144" s="182"/>
      <c r="EV144" s="182"/>
      <c r="EW144" s="182"/>
      <c r="EX144" s="182"/>
      <c r="EY144" s="182"/>
      <c r="EZ144" s="182"/>
      <c r="FA144" s="182"/>
      <c r="FB144" s="182"/>
      <c r="FC144" s="182"/>
      <c r="FD144" s="182"/>
      <c r="FE144" s="182"/>
      <c r="FF144" s="182"/>
      <c r="FG144" s="182"/>
      <c r="FH144" s="182"/>
      <c r="FI144" s="182"/>
      <c r="FJ144" s="182"/>
      <c r="FK144" s="182"/>
      <c r="FL144" s="182"/>
      <c r="FM144" s="182"/>
      <c r="FN144" s="182"/>
      <c r="FO144" s="182"/>
      <c r="FP144" s="182"/>
      <c r="FQ144" s="182"/>
      <c r="FR144" s="182"/>
      <c r="FS144" s="182"/>
      <c r="FT144" s="182"/>
      <c r="FU144" s="182"/>
      <c r="FV144" s="182"/>
    </row>
    <row r="145" spans="1:178" s="173" customFormat="1" ht="106.5" customHeight="1">
      <c r="A145" s="433">
        <v>21</v>
      </c>
      <c r="B145" s="322" t="s">
        <v>535</v>
      </c>
      <c r="C145" s="322" t="s">
        <v>536</v>
      </c>
      <c r="D145" s="322" t="s">
        <v>537</v>
      </c>
      <c r="E145" s="322" t="s">
        <v>260</v>
      </c>
      <c r="F145" s="455" t="s">
        <v>482</v>
      </c>
      <c r="G145" s="456"/>
      <c r="H145" s="455"/>
      <c r="I145" s="457"/>
      <c r="J145" s="457"/>
      <c r="K145" s="456"/>
      <c r="L145" s="438">
        <v>2028</v>
      </c>
      <c r="M145" s="439">
        <v>280000</v>
      </c>
      <c r="N145" s="300">
        <f t="shared" si="13"/>
        <v>14000</v>
      </c>
      <c r="O145" s="341"/>
      <c r="P145" s="300">
        <f t="shared" si="15"/>
        <v>266000</v>
      </c>
      <c r="Q145" s="458" t="s">
        <v>477</v>
      </c>
      <c r="R145" s="456"/>
      <c r="S145" s="321">
        <f t="shared" si="10"/>
        <v>0</v>
      </c>
      <c r="T145" s="180"/>
      <c r="U145" s="200"/>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c r="BR145" s="182"/>
      <c r="BS145" s="182"/>
      <c r="BT145" s="182"/>
      <c r="BU145" s="182"/>
      <c r="BV145" s="182"/>
      <c r="BW145" s="182"/>
      <c r="BX145" s="182"/>
      <c r="BY145" s="182"/>
      <c r="BZ145" s="182"/>
      <c r="CA145" s="182"/>
      <c r="CB145" s="182"/>
      <c r="CC145" s="182"/>
      <c r="CD145" s="182"/>
      <c r="CE145" s="182"/>
      <c r="CF145" s="182"/>
      <c r="CG145" s="182"/>
      <c r="CH145" s="182"/>
      <c r="CI145" s="182"/>
      <c r="CJ145" s="182"/>
      <c r="CK145" s="182"/>
      <c r="CL145" s="182"/>
      <c r="CM145" s="182"/>
      <c r="CN145" s="182"/>
      <c r="CO145" s="182"/>
      <c r="CP145" s="182"/>
      <c r="CQ145" s="182"/>
      <c r="CR145" s="182"/>
      <c r="CS145" s="182"/>
      <c r="CT145" s="182"/>
      <c r="CU145" s="182"/>
      <c r="CV145" s="182"/>
      <c r="CW145" s="182"/>
      <c r="CX145" s="182"/>
      <c r="CY145" s="182"/>
      <c r="CZ145" s="182"/>
      <c r="DA145" s="182"/>
      <c r="DB145" s="182"/>
      <c r="DC145" s="182"/>
      <c r="DD145" s="182"/>
      <c r="DE145" s="182"/>
      <c r="DF145" s="182"/>
      <c r="DG145" s="182"/>
      <c r="DH145" s="182"/>
      <c r="DI145" s="182"/>
      <c r="DJ145" s="182"/>
      <c r="DK145" s="182"/>
      <c r="DL145" s="182"/>
      <c r="DM145" s="182"/>
      <c r="DN145" s="182"/>
      <c r="DO145" s="182"/>
      <c r="DP145" s="182"/>
      <c r="DQ145" s="182"/>
      <c r="DR145" s="182"/>
      <c r="DS145" s="182"/>
      <c r="DT145" s="182"/>
      <c r="DU145" s="182"/>
      <c r="DV145" s="182"/>
      <c r="DW145" s="182"/>
      <c r="DX145" s="182"/>
      <c r="DY145" s="182"/>
      <c r="DZ145" s="182"/>
      <c r="EA145" s="182"/>
      <c r="EB145" s="182"/>
      <c r="EC145" s="182"/>
      <c r="ED145" s="182"/>
      <c r="EE145" s="182"/>
      <c r="EF145" s="182"/>
      <c r="EG145" s="182"/>
      <c r="EH145" s="182"/>
      <c r="EI145" s="182"/>
      <c r="EJ145" s="182"/>
      <c r="EK145" s="182"/>
      <c r="EL145" s="182"/>
      <c r="EM145" s="182"/>
      <c r="EN145" s="182"/>
      <c r="EO145" s="182"/>
      <c r="EP145" s="182"/>
      <c r="EQ145" s="182"/>
      <c r="ER145" s="182"/>
      <c r="ES145" s="182"/>
      <c r="ET145" s="182"/>
      <c r="EU145" s="182"/>
      <c r="EV145" s="182"/>
      <c r="EW145" s="182"/>
      <c r="EX145" s="182"/>
      <c r="EY145" s="182"/>
      <c r="EZ145" s="182"/>
      <c r="FA145" s="182"/>
      <c r="FB145" s="182"/>
      <c r="FC145" s="182"/>
      <c r="FD145" s="182"/>
      <c r="FE145" s="182"/>
      <c r="FF145" s="182"/>
      <c r="FG145" s="182"/>
      <c r="FH145" s="182"/>
      <c r="FI145" s="182"/>
      <c r="FJ145" s="182"/>
      <c r="FK145" s="182"/>
      <c r="FL145" s="182"/>
      <c r="FM145" s="182"/>
      <c r="FN145" s="182"/>
      <c r="FO145" s="182"/>
      <c r="FP145" s="182"/>
      <c r="FQ145" s="182"/>
      <c r="FR145" s="182"/>
      <c r="FS145" s="182"/>
      <c r="FT145" s="182"/>
      <c r="FU145" s="182"/>
      <c r="FV145" s="182"/>
    </row>
    <row r="146" spans="1:178" s="173" customFormat="1" ht="106.5" customHeight="1">
      <c r="A146" s="433">
        <v>22</v>
      </c>
      <c r="B146" s="344" t="s">
        <v>538</v>
      </c>
      <c r="C146" s="322" t="s">
        <v>539</v>
      </c>
      <c r="D146" s="322" t="s">
        <v>540</v>
      </c>
      <c r="E146" s="322" t="s">
        <v>260</v>
      </c>
      <c r="F146" s="455" t="s">
        <v>482</v>
      </c>
      <c r="G146" s="456"/>
      <c r="H146" s="455"/>
      <c r="I146" s="457"/>
      <c r="J146" s="457"/>
      <c r="K146" s="456"/>
      <c r="L146" s="344">
        <v>2026</v>
      </c>
      <c r="M146" s="341">
        <v>844610</v>
      </c>
      <c r="N146" s="300">
        <f t="shared" si="13"/>
        <v>42230.5</v>
      </c>
      <c r="O146" s="341"/>
      <c r="P146" s="341">
        <f t="shared" si="15"/>
        <v>802379.5</v>
      </c>
      <c r="Q146" s="458" t="s">
        <v>477</v>
      </c>
      <c r="R146" s="457"/>
      <c r="S146" s="395">
        <f t="shared" si="10"/>
        <v>0</v>
      </c>
      <c r="T146" s="180"/>
      <c r="U146" s="200"/>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c r="BR146" s="182"/>
      <c r="BS146" s="182"/>
      <c r="BT146" s="182"/>
      <c r="BU146" s="182"/>
      <c r="BV146" s="182"/>
      <c r="BW146" s="182"/>
      <c r="BX146" s="182"/>
      <c r="BY146" s="182"/>
      <c r="BZ146" s="182"/>
      <c r="CA146" s="182"/>
      <c r="CB146" s="182"/>
      <c r="CC146" s="182"/>
      <c r="CD146" s="182"/>
      <c r="CE146" s="182"/>
      <c r="CF146" s="182"/>
      <c r="CG146" s="182"/>
      <c r="CH146" s="182"/>
      <c r="CI146" s="182"/>
      <c r="CJ146" s="182"/>
      <c r="CK146" s="182"/>
      <c r="CL146" s="182"/>
      <c r="CM146" s="182"/>
      <c r="CN146" s="182"/>
      <c r="CO146" s="182"/>
      <c r="CP146" s="182"/>
      <c r="CQ146" s="182"/>
      <c r="CR146" s="182"/>
      <c r="CS146" s="182"/>
      <c r="CT146" s="182"/>
      <c r="CU146" s="182"/>
      <c r="CV146" s="182"/>
      <c r="CW146" s="182"/>
      <c r="CX146" s="182"/>
      <c r="CY146" s="182"/>
      <c r="CZ146" s="182"/>
      <c r="DA146" s="182"/>
      <c r="DB146" s="182"/>
      <c r="DC146" s="182"/>
      <c r="DD146" s="182"/>
      <c r="DE146" s="182"/>
      <c r="DF146" s="182"/>
      <c r="DG146" s="182"/>
      <c r="DH146" s="182"/>
      <c r="DI146" s="182"/>
      <c r="DJ146" s="182"/>
      <c r="DK146" s="182"/>
      <c r="DL146" s="182"/>
      <c r="DM146" s="182"/>
      <c r="DN146" s="182"/>
      <c r="DO146" s="182"/>
      <c r="DP146" s="182"/>
      <c r="DQ146" s="182"/>
      <c r="DR146" s="182"/>
      <c r="DS146" s="182"/>
      <c r="DT146" s="182"/>
      <c r="DU146" s="182"/>
      <c r="DV146" s="182"/>
      <c r="DW146" s="182"/>
      <c r="DX146" s="182"/>
      <c r="DY146" s="182"/>
      <c r="DZ146" s="182"/>
      <c r="EA146" s="182"/>
      <c r="EB146" s="182"/>
      <c r="EC146" s="182"/>
      <c r="ED146" s="182"/>
      <c r="EE146" s="182"/>
      <c r="EF146" s="182"/>
      <c r="EG146" s="182"/>
      <c r="EH146" s="182"/>
      <c r="EI146" s="182"/>
      <c r="EJ146" s="182"/>
      <c r="EK146" s="182"/>
      <c r="EL146" s="182"/>
      <c r="EM146" s="182"/>
      <c r="EN146" s="182"/>
      <c r="EO146" s="182"/>
      <c r="EP146" s="182"/>
      <c r="EQ146" s="182"/>
      <c r="ER146" s="182"/>
      <c r="ES146" s="182"/>
      <c r="ET146" s="182"/>
      <c r="EU146" s="182"/>
      <c r="EV146" s="182"/>
      <c r="EW146" s="182"/>
      <c r="EX146" s="182"/>
      <c r="EY146" s="182"/>
      <c r="EZ146" s="182"/>
      <c r="FA146" s="182"/>
      <c r="FB146" s="182"/>
      <c r="FC146" s="182"/>
      <c r="FD146" s="182"/>
      <c r="FE146" s="182"/>
      <c r="FF146" s="182"/>
      <c r="FG146" s="182"/>
      <c r="FH146" s="182"/>
      <c r="FI146" s="182"/>
      <c r="FJ146" s="182"/>
      <c r="FK146" s="182"/>
      <c r="FL146" s="182"/>
      <c r="FM146" s="182"/>
      <c r="FN146" s="182"/>
      <c r="FO146" s="182"/>
      <c r="FP146" s="182"/>
      <c r="FQ146" s="182"/>
      <c r="FR146" s="182"/>
      <c r="FS146" s="182"/>
      <c r="FT146" s="182"/>
      <c r="FU146" s="182"/>
      <c r="FV146" s="182"/>
    </row>
    <row r="147" spans="1:178" s="173" customFormat="1" ht="106.5" customHeight="1">
      <c r="A147" s="433">
        <v>23</v>
      </c>
      <c r="B147" s="344" t="s">
        <v>541</v>
      </c>
      <c r="C147" s="322" t="s">
        <v>542</v>
      </c>
      <c r="D147" s="322" t="s">
        <v>543</v>
      </c>
      <c r="E147" s="322" t="s">
        <v>260</v>
      </c>
      <c r="F147" s="455" t="s">
        <v>350</v>
      </c>
      <c r="G147" s="456"/>
      <c r="H147" s="467"/>
      <c r="I147" s="457"/>
      <c r="J147" s="457"/>
      <c r="K147" s="456"/>
      <c r="L147" s="344">
        <v>2026</v>
      </c>
      <c r="M147" s="341">
        <v>265255</v>
      </c>
      <c r="N147" s="300">
        <f t="shared" si="13"/>
        <v>13262.75</v>
      </c>
      <c r="O147" s="341"/>
      <c r="P147" s="341">
        <f t="shared" si="15"/>
        <v>251992.25</v>
      </c>
      <c r="Q147" s="458" t="s">
        <v>477</v>
      </c>
      <c r="R147" s="457"/>
      <c r="S147" s="395">
        <f t="shared" si="10"/>
        <v>0</v>
      </c>
      <c r="T147" s="180"/>
      <c r="U147" s="200"/>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2"/>
      <c r="BV147" s="182"/>
      <c r="BW147" s="182"/>
      <c r="BX147" s="182"/>
      <c r="BY147" s="182"/>
      <c r="BZ147" s="182"/>
      <c r="CA147" s="182"/>
      <c r="CB147" s="182"/>
      <c r="CC147" s="182"/>
      <c r="CD147" s="182"/>
      <c r="CE147" s="182"/>
      <c r="CF147" s="182"/>
      <c r="CG147" s="182"/>
      <c r="CH147" s="182"/>
      <c r="CI147" s="182"/>
      <c r="CJ147" s="182"/>
      <c r="CK147" s="182"/>
      <c r="CL147" s="182"/>
      <c r="CM147" s="182"/>
      <c r="CN147" s="182"/>
      <c r="CO147" s="182"/>
      <c r="CP147" s="182"/>
      <c r="CQ147" s="182"/>
      <c r="CR147" s="182"/>
      <c r="CS147" s="182"/>
      <c r="CT147" s="182"/>
      <c r="CU147" s="182"/>
      <c r="CV147" s="182"/>
      <c r="CW147" s="182"/>
      <c r="CX147" s="182"/>
      <c r="CY147" s="182"/>
      <c r="CZ147" s="182"/>
      <c r="DA147" s="182"/>
      <c r="DB147" s="182"/>
      <c r="DC147" s="182"/>
      <c r="DD147" s="182"/>
      <c r="DE147" s="182"/>
      <c r="DF147" s="182"/>
      <c r="DG147" s="182"/>
      <c r="DH147" s="182"/>
      <c r="DI147" s="182"/>
      <c r="DJ147" s="182"/>
      <c r="DK147" s="182"/>
      <c r="DL147" s="182"/>
      <c r="DM147" s="182"/>
      <c r="DN147" s="182"/>
      <c r="DO147" s="182"/>
      <c r="DP147" s="182"/>
      <c r="DQ147" s="182"/>
      <c r="DR147" s="182"/>
      <c r="DS147" s="182"/>
      <c r="DT147" s="182"/>
      <c r="DU147" s="182"/>
      <c r="DV147" s="182"/>
      <c r="DW147" s="182"/>
      <c r="DX147" s="182"/>
      <c r="DY147" s="182"/>
      <c r="DZ147" s="182"/>
      <c r="EA147" s="182"/>
      <c r="EB147" s="182"/>
      <c r="EC147" s="182"/>
      <c r="ED147" s="182"/>
      <c r="EE147" s="182"/>
      <c r="EF147" s="182"/>
      <c r="EG147" s="182"/>
      <c r="EH147" s="182"/>
      <c r="EI147" s="182"/>
      <c r="EJ147" s="182"/>
      <c r="EK147" s="182"/>
      <c r="EL147" s="182"/>
      <c r="EM147" s="182"/>
      <c r="EN147" s="182"/>
      <c r="EO147" s="182"/>
      <c r="EP147" s="182"/>
      <c r="EQ147" s="182"/>
      <c r="ER147" s="182"/>
      <c r="ES147" s="182"/>
      <c r="ET147" s="182"/>
      <c r="EU147" s="182"/>
      <c r="EV147" s="182"/>
      <c r="EW147" s="182"/>
      <c r="EX147" s="182"/>
      <c r="EY147" s="182"/>
      <c r="EZ147" s="182"/>
      <c r="FA147" s="182"/>
      <c r="FB147" s="182"/>
      <c r="FC147" s="182"/>
      <c r="FD147" s="182"/>
      <c r="FE147" s="182"/>
      <c r="FF147" s="182"/>
      <c r="FG147" s="182"/>
      <c r="FH147" s="182"/>
      <c r="FI147" s="182"/>
      <c r="FJ147" s="182"/>
      <c r="FK147" s="182"/>
      <c r="FL147" s="182"/>
      <c r="FM147" s="182"/>
      <c r="FN147" s="182"/>
      <c r="FO147" s="182"/>
      <c r="FP147" s="182"/>
      <c r="FQ147" s="182"/>
      <c r="FR147" s="182"/>
      <c r="FS147" s="182"/>
      <c r="FT147" s="182"/>
      <c r="FU147" s="182"/>
      <c r="FV147" s="182"/>
    </row>
    <row r="148" spans="1:178" ht="124.5" customHeight="1">
      <c r="A148" s="359"/>
      <c r="B148" s="111"/>
      <c r="C148" s="111"/>
      <c r="D148" s="357"/>
      <c r="E148" s="357"/>
      <c r="F148" s="454"/>
      <c r="G148" s="454"/>
      <c r="H148" s="454"/>
      <c r="I148" s="454"/>
      <c r="J148" s="454"/>
      <c r="K148" s="454"/>
      <c r="L148" s="113"/>
      <c r="M148" s="417">
        <f>SUM(M143:M147)</f>
        <v>3174865</v>
      </c>
      <c r="N148" s="417">
        <f>SUM(N143:N147)</f>
        <v>158743.25</v>
      </c>
      <c r="O148" s="417">
        <f>SUM(O143:O147)</f>
        <v>0</v>
      </c>
      <c r="P148" s="417">
        <f>SUM(P143:P147)</f>
        <v>3016121.75</v>
      </c>
      <c r="Q148" s="459">
        <f>SUM(Q143:Q147)</f>
        <v>0</v>
      </c>
      <c r="R148" s="460"/>
      <c r="S148" s="417">
        <f>SUM(S143:S147)</f>
        <v>0</v>
      </c>
      <c r="T148" s="180"/>
      <c r="U148" s="200"/>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row>
    <row r="149" spans="1:178" ht="106.5" customHeight="1">
      <c r="A149" s="560" t="s">
        <v>241</v>
      </c>
      <c r="B149" s="561"/>
      <c r="C149" s="561"/>
      <c r="D149" s="561"/>
      <c r="E149" s="561"/>
      <c r="F149" s="561"/>
      <c r="G149" s="561"/>
      <c r="H149" s="561"/>
      <c r="I149" s="561"/>
      <c r="J149" s="561"/>
      <c r="K149" s="561"/>
      <c r="L149" s="561"/>
      <c r="M149" s="561"/>
      <c r="N149" s="561"/>
      <c r="O149" s="561"/>
      <c r="P149" s="561"/>
      <c r="Q149" s="561"/>
      <c r="R149" s="561"/>
      <c r="S149" s="562"/>
      <c r="T149" s="180"/>
      <c r="U149" s="200"/>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row>
    <row r="150" spans="1:178" ht="106.5" customHeight="1">
      <c r="A150" s="505" t="s">
        <v>40</v>
      </c>
      <c r="B150" s="563"/>
      <c r="C150" s="565" t="s">
        <v>192</v>
      </c>
      <c r="D150" s="80"/>
      <c r="E150" s="80" t="s">
        <v>4</v>
      </c>
      <c r="F150" s="488" t="s">
        <v>5</v>
      </c>
      <c r="G150" s="525"/>
      <c r="H150" s="488" t="s">
        <v>5</v>
      </c>
      <c r="I150" s="526"/>
      <c r="J150" s="526"/>
      <c r="K150" s="525"/>
      <c r="L150" s="81" t="s">
        <v>11</v>
      </c>
      <c r="M150" s="488" t="s">
        <v>7</v>
      </c>
      <c r="N150" s="526"/>
      <c r="O150" s="526"/>
      <c r="P150" s="526"/>
      <c r="Q150" s="526"/>
      <c r="R150" s="526"/>
      <c r="S150" s="525"/>
      <c r="T150" s="180"/>
      <c r="U150" s="200"/>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row>
    <row r="151" spans="1:178" ht="106.5" customHeight="1">
      <c r="A151" s="504"/>
      <c r="B151" s="564"/>
      <c r="C151" s="566"/>
      <c r="D151" s="80" t="s">
        <v>8</v>
      </c>
      <c r="E151" s="80">
        <v>2025</v>
      </c>
      <c r="F151" s="488">
        <v>2029</v>
      </c>
      <c r="G151" s="525"/>
      <c r="H151" s="488">
        <v>2033</v>
      </c>
      <c r="I151" s="526"/>
      <c r="J151" s="526"/>
      <c r="K151" s="525"/>
      <c r="L151" s="81">
        <v>2037</v>
      </c>
      <c r="M151" s="490" t="s">
        <v>193</v>
      </c>
      <c r="N151" s="555"/>
      <c r="O151" s="555"/>
      <c r="P151" s="555"/>
      <c r="Q151" s="555"/>
      <c r="R151" s="555"/>
      <c r="S151" s="556"/>
      <c r="T151" s="180"/>
      <c r="U151" s="200"/>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row>
    <row r="152" spans="1:178" ht="106.5" customHeight="1">
      <c r="A152" s="560"/>
      <c r="B152" s="562"/>
      <c r="C152" s="567"/>
      <c r="D152" s="101" t="s">
        <v>9</v>
      </c>
      <c r="E152" s="166">
        <v>34</v>
      </c>
      <c r="F152" s="548">
        <v>48</v>
      </c>
      <c r="G152" s="549"/>
      <c r="H152" s="548">
        <v>59</v>
      </c>
      <c r="I152" s="550"/>
      <c r="J152" s="550"/>
      <c r="K152" s="549"/>
      <c r="L152" s="167">
        <v>65</v>
      </c>
      <c r="M152" s="557"/>
      <c r="N152" s="558"/>
      <c r="O152" s="558"/>
      <c r="P152" s="558"/>
      <c r="Q152" s="558"/>
      <c r="R152" s="558"/>
      <c r="S152" s="559"/>
      <c r="T152" s="180"/>
      <c r="U152" s="200"/>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row>
    <row r="153" spans="1:178" ht="106.5" customHeight="1">
      <c r="A153" s="506" t="s">
        <v>12</v>
      </c>
      <c r="B153" s="502"/>
      <c r="C153" s="507" t="s">
        <v>13</v>
      </c>
      <c r="D153" s="510" t="s">
        <v>14</v>
      </c>
      <c r="E153" s="510" t="s">
        <v>7</v>
      </c>
      <c r="F153" s="500" t="s">
        <v>15</v>
      </c>
      <c r="G153" s="502"/>
      <c r="H153" s="500" t="s">
        <v>16</v>
      </c>
      <c r="I153" s="506"/>
      <c r="J153" s="506"/>
      <c r="K153" s="502"/>
      <c r="L153" s="510" t="s">
        <v>17</v>
      </c>
      <c r="M153" s="510" t="s">
        <v>18</v>
      </c>
      <c r="N153" s="473" t="s">
        <v>19</v>
      </c>
      <c r="O153" s="553"/>
      <c r="P153" s="553"/>
      <c r="Q153" s="553"/>
      <c r="R153" s="553"/>
      <c r="S153" s="554"/>
      <c r="T153" s="180"/>
      <c r="U153" s="200"/>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row>
    <row r="154" spans="1:178" ht="106.5" customHeight="1">
      <c r="A154" s="568"/>
      <c r="B154" s="528"/>
      <c r="C154" s="538"/>
      <c r="D154" s="551"/>
      <c r="E154" s="551"/>
      <c r="F154" s="527"/>
      <c r="G154" s="528"/>
      <c r="H154" s="527"/>
      <c r="I154" s="568"/>
      <c r="J154" s="568"/>
      <c r="K154" s="528"/>
      <c r="L154" s="551"/>
      <c r="M154" s="551"/>
      <c r="N154" s="473" t="s">
        <v>20</v>
      </c>
      <c r="O154" s="554"/>
      <c r="P154" s="473" t="s">
        <v>21</v>
      </c>
      <c r="Q154" s="553"/>
      <c r="R154" s="554"/>
      <c r="S154" s="510" t="s">
        <v>22</v>
      </c>
      <c r="T154" s="180"/>
      <c r="U154" s="200"/>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row>
    <row r="155" spans="1:178" ht="106.5" customHeight="1">
      <c r="A155" s="569"/>
      <c r="B155" s="530"/>
      <c r="C155" s="570"/>
      <c r="D155" s="552"/>
      <c r="E155" s="552"/>
      <c r="F155" s="529"/>
      <c r="G155" s="530"/>
      <c r="H155" s="529"/>
      <c r="I155" s="569"/>
      <c r="J155" s="569"/>
      <c r="K155" s="530"/>
      <c r="L155" s="552"/>
      <c r="M155" s="552"/>
      <c r="N155" s="82" t="s">
        <v>23</v>
      </c>
      <c r="O155" s="82" t="s">
        <v>24</v>
      </c>
      <c r="P155" s="82" t="s">
        <v>23</v>
      </c>
      <c r="Q155" s="473" t="s">
        <v>25</v>
      </c>
      <c r="R155" s="554"/>
      <c r="S155" s="552"/>
      <c r="T155" s="180"/>
      <c r="U155" s="200"/>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row>
    <row r="156" spans="1:178" ht="138.75" customHeight="1">
      <c r="A156" s="300">
        <v>1</v>
      </c>
      <c r="B156" s="83" t="s">
        <v>251</v>
      </c>
      <c r="C156" s="72" t="s">
        <v>252</v>
      </c>
      <c r="D156" s="74" t="s">
        <v>253</v>
      </c>
      <c r="E156" s="74" t="s">
        <v>254</v>
      </c>
      <c r="F156" s="471" t="s">
        <v>255</v>
      </c>
      <c r="G156" s="472"/>
      <c r="H156" s="468" t="s">
        <v>256</v>
      </c>
      <c r="I156" s="470"/>
      <c r="J156" s="470"/>
      <c r="K156" s="469"/>
      <c r="L156" s="328" t="s">
        <v>257</v>
      </c>
      <c r="M156" s="408"/>
      <c r="N156" s="341"/>
      <c r="O156" s="341"/>
      <c r="P156" s="341"/>
      <c r="Q156" s="468"/>
      <c r="R156" s="469"/>
      <c r="S156" s="333"/>
      <c r="T156" s="180"/>
      <c r="U156" s="200"/>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row>
    <row r="157" spans="1:178" ht="200.25" customHeight="1">
      <c r="A157" s="300">
        <v>2</v>
      </c>
      <c r="B157" s="72" t="s">
        <v>258</v>
      </c>
      <c r="C157" s="73" t="s">
        <v>259</v>
      </c>
      <c r="D157" s="110" t="s">
        <v>263</v>
      </c>
      <c r="E157" s="74" t="s">
        <v>260</v>
      </c>
      <c r="F157" s="468" t="s">
        <v>261</v>
      </c>
      <c r="G157" s="469"/>
      <c r="H157" s="468" t="s">
        <v>256</v>
      </c>
      <c r="I157" s="470"/>
      <c r="J157" s="470"/>
      <c r="K157" s="469"/>
      <c r="L157" s="328" t="s">
        <v>262</v>
      </c>
      <c r="M157" s="341">
        <v>780000</v>
      </c>
      <c r="N157" s="341">
        <v>780000</v>
      </c>
      <c r="O157" s="341"/>
      <c r="P157" s="341"/>
      <c r="Q157" s="468"/>
      <c r="R157" s="469"/>
      <c r="S157" s="333"/>
      <c r="T157" s="180"/>
      <c r="U157" s="200"/>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row>
    <row r="158" spans="1:178" ht="106.5" customHeight="1">
      <c r="A158" s="359"/>
      <c r="B158" s="111"/>
      <c r="C158" s="111"/>
      <c r="D158" s="357"/>
      <c r="E158" s="357"/>
      <c r="F158" s="454"/>
      <c r="G158" s="454"/>
      <c r="H158" s="454"/>
      <c r="I158" s="454"/>
      <c r="J158" s="454"/>
      <c r="K158" s="454"/>
      <c r="L158" s="113"/>
      <c r="M158" s="417">
        <f>SUM(M153:M157)</f>
        <v>780000</v>
      </c>
      <c r="N158" s="417">
        <f>SUM(N153:N157)</f>
        <v>780000</v>
      </c>
      <c r="O158" s="417">
        <f>SUM(O153:O157)</f>
        <v>0</v>
      </c>
      <c r="P158" s="417">
        <f>SUM(P153:P157)</f>
        <v>0</v>
      </c>
      <c r="Q158" s="459">
        <f>SUM(Q153:Q157)</f>
        <v>0</v>
      </c>
      <c r="R158" s="460"/>
      <c r="S158" s="417">
        <f>SUM(S153:S157)</f>
        <v>0</v>
      </c>
      <c r="T158" s="180"/>
      <c r="U158" s="200"/>
      <c r="V158" s="181"/>
      <c r="W158" s="181"/>
      <c r="X158" s="181"/>
      <c r="Y158" s="181"/>
      <c r="Z158" s="181"/>
      <c r="AA158" s="181"/>
      <c r="AB158" s="181"/>
      <c r="AC158" s="181"/>
      <c r="AD158" s="181"/>
      <c r="AE158" s="181"/>
      <c r="AF158" s="181"/>
      <c r="AG158" s="181"/>
      <c r="AH158" s="181"/>
      <c r="AI158" s="181"/>
      <c r="AJ158" s="181"/>
      <c r="AK158" s="181"/>
      <c r="AL158" s="181"/>
      <c r="AM158" s="181"/>
      <c r="AN158" s="181"/>
      <c r="AO158" s="181"/>
      <c r="AP158" s="181"/>
      <c r="AQ158" s="181"/>
      <c r="AR158" s="181"/>
      <c r="AS158" s="181"/>
      <c r="AT158" s="181"/>
      <c r="AU158" s="181"/>
      <c r="AV158" s="181"/>
      <c r="AW158" s="181"/>
    </row>
    <row r="159" spans="1:178" ht="106.5" customHeight="1">
      <c r="A159" s="531" t="s">
        <v>242</v>
      </c>
      <c r="B159" s="532"/>
      <c r="C159" s="532"/>
      <c r="D159" s="532"/>
      <c r="E159" s="532"/>
      <c r="F159" s="532"/>
      <c r="G159" s="532"/>
      <c r="H159" s="532"/>
      <c r="I159" s="532"/>
      <c r="J159" s="532"/>
      <c r="K159" s="532"/>
      <c r="L159" s="532"/>
      <c r="M159" s="532"/>
      <c r="N159" s="532"/>
      <c r="O159" s="532"/>
      <c r="P159" s="532"/>
      <c r="Q159" s="532"/>
      <c r="R159" s="532"/>
      <c r="S159" s="533"/>
      <c r="T159" s="180"/>
      <c r="U159" s="200"/>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1"/>
      <c r="AT159" s="181"/>
      <c r="AU159" s="181"/>
      <c r="AV159" s="181"/>
      <c r="AW159" s="181"/>
    </row>
    <row r="160" spans="1:178" ht="122.25" customHeight="1">
      <c r="A160" s="541" t="s">
        <v>41</v>
      </c>
      <c r="B160" s="542"/>
      <c r="C160" s="545" t="s">
        <v>195</v>
      </c>
      <c r="D160" s="87"/>
      <c r="E160" s="87" t="s">
        <v>4</v>
      </c>
      <c r="F160" s="488" t="s">
        <v>5</v>
      </c>
      <c r="G160" s="525"/>
      <c r="H160" s="488" t="s">
        <v>5</v>
      </c>
      <c r="I160" s="526"/>
      <c r="J160" s="526"/>
      <c r="K160" s="525"/>
      <c r="L160" s="336" t="s">
        <v>11</v>
      </c>
      <c r="M160" s="488" t="s">
        <v>7</v>
      </c>
      <c r="N160" s="526"/>
      <c r="O160" s="526"/>
      <c r="P160" s="526"/>
      <c r="Q160" s="526"/>
      <c r="R160" s="526"/>
      <c r="S160" s="525"/>
      <c r="T160" s="180"/>
      <c r="U160" s="200"/>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row>
    <row r="161" spans="1:49" ht="39" customHeight="1">
      <c r="A161" s="519"/>
      <c r="B161" s="521"/>
      <c r="C161" s="546"/>
      <c r="D161" s="80" t="s">
        <v>8</v>
      </c>
      <c r="E161" s="80">
        <v>2025</v>
      </c>
      <c r="F161" s="488">
        <v>2029</v>
      </c>
      <c r="G161" s="475"/>
      <c r="H161" s="488">
        <v>2033</v>
      </c>
      <c r="I161" s="474"/>
      <c r="J161" s="474"/>
      <c r="K161" s="475"/>
      <c r="L161" s="81">
        <v>2037</v>
      </c>
      <c r="M161" s="534" t="s">
        <v>196</v>
      </c>
      <c r="N161" s="517"/>
      <c r="O161" s="517"/>
      <c r="P161" s="517"/>
      <c r="Q161" s="517"/>
      <c r="R161" s="517"/>
      <c r="S161" s="518"/>
      <c r="T161" s="180"/>
      <c r="U161" s="200"/>
      <c r="V161" s="181"/>
      <c r="W161" s="181"/>
      <c r="X161" s="181"/>
      <c r="Y161" s="181"/>
      <c r="Z161" s="181"/>
      <c r="AA161" s="181"/>
      <c r="AB161" s="181"/>
      <c r="AC161" s="181"/>
      <c r="AD161" s="181"/>
      <c r="AE161" s="181"/>
      <c r="AF161" s="181"/>
      <c r="AG161" s="181"/>
      <c r="AH161" s="181"/>
      <c r="AI161" s="181"/>
      <c r="AJ161" s="181"/>
      <c r="AK161" s="181"/>
      <c r="AL161" s="181"/>
      <c r="AM161" s="181"/>
      <c r="AN161" s="181"/>
      <c r="AO161" s="181"/>
      <c r="AP161" s="181"/>
      <c r="AQ161" s="181"/>
      <c r="AR161" s="181"/>
      <c r="AS161" s="181"/>
      <c r="AT161" s="181"/>
      <c r="AU161" s="181"/>
      <c r="AV161" s="181"/>
      <c r="AW161" s="181"/>
    </row>
    <row r="162" spans="1:49" ht="27" customHeight="1">
      <c r="A162" s="543"/>
      <c r="B162" s="544"/>
      <c r="C162" s="547"/>
      <c r="D162" s="101" t="s">
        <v>9</v>
      </c>
      <c r="E162" s="101">
        <v>52</v>
      </c>
      <c r="F162" s="514">
        <v>61</v>
      </c>
      <c r="G162" s="515"/>
      <c r="H162" s="514">
        <v>70</v>
      </c>
      <c r="I162" s="524"/>
      <c r="J162" s="524"/>
      <c r="K162" s="515"/>
      <c r="L162" s="102">
        <v>79</v>
      </c>
      <c r="M162" s="522"/>
      <c r="N162" s="523"/>
      <c r="O162" s="523"/>
      <c r="P162" s="523"/>
      <c r="Q162" s="523"/>
      <c r="R162" s="523"/>
      <c r="S162" s="460"/>
      <c r="T162" s="180"/>
      <c r="U162" s="200"/>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1"/>
    </row>
    <row r="163" spans="1:49" ht="32.25" customHeight="1">
      <c r="A163" s="541" t="s">
        <v>197</v>
      </c>
      <c r="B163" s="494"/>
      <c r="C163" s="728" t="s">
        <v>198</v>
      </c>
      <c r="D163" s="209"/>
      <c r="E163" s="210" t="s">
        <v>4</v>
      </c>
      <c r="F163" s="729" t="s">
        <v>5</v>
      </c>
      <c r="G163" s="675"/>
      <c r="H163" s="729" t="s">
        <v>5</v>
      </c>
      <c r="I163" s="675"/>
      <c r="J163" s="675"/>
      <c r="K163" s="675"/>
      <c r="L163" s="210" t="s">
        <v>11</v>
      </c>
      <c r="M163" s="729" t="s">
        <v>7</v>
      </c>
      <c r="N163" s="675"/>
      <c r="O163" s="675"/>
      <c r="P163" s="675"/>
      <c r="Q163" s="675"/>
      <c r="R163" s="675"/>
      <c r="S163" s="675"/>
      <c r="T163" s="180"/>
      <c r="U163" s="200"/>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181"/>
      <c r="AS163" s="181"/>
      <c r="AT163" s="181"/>
      <c r="AU163" s="181"/>
      <c r="AV163" s="181"/>
      <c r="AW163" s="181"/>
    </row>
    <row r="164" spans="1:49" ht="39" customHeight="1">
      <c r="A164" s="519"/>
      <c r="B164" s="494"/>
      <c r="C164" s="675"/>
      <c r="D164" s="208" t="s">
        <v>8</v>
      </c>
      <c r="E164" s="87">
        <v>2025</v>
      </c>
      <c r="F164" s="557">
        <v>2029</v>
      </c>
      <c r="G164" s="503"/>
      <c r="H164" s="557">
        <v>2033</v>
      </c>
      <c r="I164" s="590"/>
      <c r="J164" s="590"/>
      <c r="K164" s="503"/>
      <c r="L164" s="88">
        <v>2037</v>
      </c>
      <c r="M164" s="730" t="s">
        <v>196</v>
      </c>
      <c r="N164" s="494"/>
      <c r="O164" s="494"/>
      <c r="P164" s="494"/>
      <c r="Q164" s="494"/>
      <c r="R164" s="494"/>
      <c r="S164" s="460"/>
      <c r="T164" s="180"/>
      <c r="U164" s="200"/>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row>
    <row r="165" spans="1:49" ht="59.25" customHeight="1">
      <c r="A165" s="543"/>
      <c r="B165" s="590"/>
      <c r="C165" s="675"/>
      <c r="D165" s="120" t="s">
        <v>9</v>
      </c>
      <c r="E165" s="101">
        <v>27</v>
      </c>
      <c r="F165" s="514">
        <v>40</v>
      </c>
      <c r="G165" s="515"/>
      <c r="H165" s="514">
        <v>55</v>
      </c>
      <c r="I165" s="524"/>
      <c r="J165" s="524"/>
      <c r="K165" s="515"/>
      <c r="L165" s="102">
        <v>79</v>
      </c>
      <c r="M165" s="522"/>
      <c r="N165" s="523"/>
      <c r="O165" s="523"/>
      <c r="P165" s="523"/>
      <c r="Q165" s="523"/>
      <c r="R165" s="523"/>
      <c r="S165" s="460"/>
      <c r="T165" s="180"/>
      <c r="U165" s="200"/>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row>
    <row r="166" spans="1:49" ht="23.25" customHeight="1">
      <c r="A166" s="535" t="s">
        <v>12</v>
      </c>
      <c r="B166" s="518"/>
      <c r="C166" s="538" t="s">
        <v>13</v>
      </c>
      <c r="D166" s="476" t="s">
        <v>14</v>
      </c>
      <c r="E166" s="476" t="s">
        <v>7</v>
      </c>
      <c r="F166" s="516" t="s">
        <v>15</v>
      </c>
      <c r="G166" s="518"/>
      <c r="H166" s="516" t="s">
        <v>16</v>
      </c>
      <c r="I166" s="517"/>
      <c r="J166" s="517"/>
      <c r="K166" s="518"/>
      <c r="L166" s="511" t="s">
        <v>17</v>
      </c>
      <c r="M166" s="511" t="s">
        <v>18</v>
      </c>
      <c r="N166" s="473" t="s">
        <v>19</v>
      </c>
      <c r="O166" s="474"/>
      <c r="P166" s="474"/>
      <c r="Q166" s="474"/>
      <c r="R166" s="474"/>
      <c r="S166" s="475"/>
      <c r="T166" s="180"/>
      <c r="U166" s="200"/>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row>
    <row r="167" spans="1:49" ht="27.75" customHeight="1">
      <c r="A167" s="536"/>
      <c r="B167" s="521"/>
      <c r="C167" s="539"/>
      <c r="D167" s="539"/>
      <c r="E167" s="539"/>
      <c r="F167" s="519"/>
      <c r="G167" s="521"/>
      <c r="H167" s="519"/>
      <c r="I167" s="520"/>
      <c r="J167" s="520"/>
      <c r="K167" s="521"/>
      <c r="L167" s="512"/>
      <c r="M167" s="512"/>
      <c r="N167" s="473" t="s">
        <v>20</v>
      </c>
      <c r="O167" s="475"/>
      <c r="P167" s="473" t="s">
        <v>21</v>
      </c>
      <c r="Q167" s="474"/>
      <c r="R167" s="475"/>
      <c r="S167" s="478" t="s">
        <v>22</v>
      </c>
      <c r="T167" s="180"/>
      <c r="U167" s="200"/>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1"/>
      <c r="AW167" s="181"/>
    </row>
    <row r="168" spans="1:49" ht="30.75" customHeight="1">
      <c r="A168" s="537"/>
      <c r="B168" s="460"/>
      <c r="C168" s="540"/>
      <c r="D168" s="540"/>
      <c r="E168" s="540"/>
      <c r="F168" s="522"/>
      <c r="G168" s="460"/>
      <c r="H168" s="522"/>
      <c r="I168" s="523"/>
      <c r="J168" s="523"/>
      <c r="K168" s="460"/>
      <c r="L168" s="513"/>
      <c r="M168" s="513"/>
      <c r="N168" s="82" t="s">
        <v>23</v>
      </c>
      <c r="O168" s="82" t="s">
        <v>24</v>
      </c>
      <c r="P168" s="82" t="s">
        <v>23</v>
      </c>
      <c r="Q168" s="473" t="s">
        <v>25</v>
      </c>
      <c r="R168" s="475"/>
      <c r="S168" s="479"/>
      <c r="T168" s="180"/>
      <c r="U168" s="200"/>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1"/>
      <c r="AW168" s="181"/>
    </row>
    <row r="169" spans="1:49" ht="105.75" customHeight="1">
      <c r="A169" s="412">
        <v>1</v>
      </c>
      <c r="B169" s="432" t="s">
        <v>544</v>
      </c>
      <c r="C169" s="432" t="s">
        <v>545</v>
      </c>
      <c r="D169" s="432" t="s">
        <v>546</v>
      </c>
      <c r="E169" s="432" t="s">
        <v>260</v>
      </c>
      <c r="F169" s="571" t="s">
        <v>482</v>
      </c>
      <c r="G169" s="481"/>
      <c r="H169" s="571"/>
      <c r="I169" s="572"/>
      <c r="J169" s="572"/>
      <c r="K169" s="481"/>
      <c r="L169" s="432">
        <v>2026</v>
      </c>
      <c r="M169" s="413">
        <v>323739</v>
      </c>
      <c r="N169" s="413">
        <v>16187</v>
      </c>
      <c r="O169" s="413"/>
      <c r="P169" s="413">
        <v>307552</v>
      </c>
      <c r="Q169" s="480" t="s">
        <v>477</v>
      </c>
      <c r="R169" s="481"/>
      <c r="S169" s="414">
        <f t="shared" ref="S169" si="16">M169-N169-P169</f>
        <v>0</v>
      </c>
      <c r="T169" s="180"/>
      <c r="U169" s="200"/>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1"/>
      <c r="AW169" s="181"/>
    </row>
    <row r="170" spans="1:49" ht="118.5" customHeight="1">
      <c r="A170" s="90"/>
      <c r="B170" s="363"/>
      <c r="C170" s="363"/>
      <c r="D170" s="357"/>
      <c r="E170" s="109"/>
      <c r="F170" s="573"/>
      <c r="G170" s="573"/>
      <c r="H170" s="574"/>
      <c r="I170" s="574"/>
      <c r="J170" s="574"/>
      <c r="K170" s="574"/>
      <c r="L170" s="357"/>
      <c r="M170" s="93">
        <f>SUM(M169:M169)</f>
        <v>323739</v>
      </c>
      <c r="N170" s="93">
        <f>SUM(N169:N169)</f>
        <v>16187</v>
      </c>
      <c r="O170" s="93">
        <f>SUM(O169:O169)</f>
        <v>0</v>
      </c>
      <c r="P170" s="93">
        <f>SUM(P169:P169)</f>
        <v>307552</v>
      </c>
      <c r="Q170" s="484">
        <f>SUM(Q169:Q169)</f>
        <v>0</v>
      </c>
      <c r="R170" s="475"/>
      <c r="S170" s="93">
        <f>SUM(S169:S169)</f>
        <v>0</v>
      </c>
      <c r="T170" s="190"/>
      <c r="U170" s="202"/>
      <c r="V170" s="198"/>
      <c r="W170" s="198"/>
      <c r="X170" s="198"/>
      <c r="Y170" s="198"/>
      <c r="Z170" s="198"/>
      <c r="AA170" s="198"/>
      <c r="AB170" s="198"/>
      <c r="AC170" s="198"/>
      <c r="AD170" s="198"/>
      <c r="AE170" s="198"/>
      <c r="AF170" s="198"/>
      <c r="AG170" s="198"/>
      <c r="AH170" s="198"/>
      <c r="AI170" s="198"/>
      <c r="AJ170" s="198"/>
      <c r="AK170" s="198"/>
      <c r="AL170" s="198"/>
      <c r="AM170" s="198"/>
      <c r="AN170" s="198"/>
      <c r="AO170" s="198"/>
      <c r="AP170" s="198"/>
      <c r="AQ170" s="198"/>
      <c r="AR170" s="198"/>
      <c r="AS170" s="198"/>
      <c r="AT170" s="198"/>
      <c r="AU170" s="198"/>
      <c r="AV170" s="198"/>
      <c r="AW170" s="198"/>
    </row>
    <row r="171" spans="1:49" ht="38.25" customHeight="1">
      <c r="A171" s="577" t="s">
        <v>243</v>
      </c>
      <c r="B171" s="578"/>
      <c r="C171" s="578"/>
      <c r="D171" s="578"/>
      <c r="E171" s="578"/>
      <c r="F171" s="578"/>
      <c r="G171" s="578"/>
      <c r="H171" s="578"/>
      <c r="I171" s="578"/>
      <c r="J171" s="578"/>
      <c r="K171" s="578"/>
      <c r="L171" s="578"/>
      <c r="M171" s="578"/>
      <c r="N171" s="578"/>
      <c r="O171" s="578"/>
      <c r="P171" s="578"/>
      <c r="Q171" s="578"/>
      <c r="R171" s="578"/>
      <c r="S171" s="579"/>
      <c r="T171" s="190"/>
      <c r="U171" s="202"/>
      <c r="V171" s="198"/>
      <c r="W171" s="198"/>
      <c r="X171" s="198"/>
      <c r="Y171" s="198"/>
      <c r="Z171" s="198"/>
      <c r="AA171" s="198"/>
      <c r="AB171" s="198"/>
      <c r="AC171" s="198"/>
      <c r="AD171" s="198"/>
      <c r="AE171" s="198"/>
      <c r="AF171" s="198"/>
      <c r="AG171" s="198"/>
      <c r="AH171" s="198"/>
      <c r="AI171" s="198"/>
      <c r="AJ171" s="198"/>
      <c r="AK171" s="198"/>
      <c r="AL171" s="198"/>
      <c r="AM171" s="198"/>
      <c r="AN171" s="198"/>
      <c r="AO171" s="198"/>
      <c r="AP171" s="198"/>
      <c r="AQ171" s="198"/>
      <c r="AR171" s="198"/>
      <c r="AS171" s="198"/>
      <c r="AT171" s="198"/>
      <c r="AU171" s="198"/>
      <c r="AV171" s="198"/>
      <c r="AW171" s="198"/>
    </row>
    <row r="172" spans="1:49" ht="38.25" customHeight="1">
      <c r="A172" s="580" t="s">
        <v>42</v>
      </c>
      <c r="B172" s="518"/>
      <c r="C172" s="581" t="s">
        <v>200</v>
      </c>
      <c r="D172" s="80"/>
      <c r="E172" s="80" t="s">
        <v>4</v>
      </c>
      <c r="F172" s="488" t="s">
        <v>5</v>
      </c>
      <c r="G172" s="475"/>
      <c r="H172" s="488" t="s">
        <v>5</v>
      </c>
      <c r="I172" s="474"/>
      <c r="J172" s="474"/>
      <c r="K172" s="475"/>
      <c r="L172" s="81" t="s">
        <v>11</v>
      </c>
      <c r="M172" s="488" t="s">
        <v>7</v>
      </c>
      <c r="N172" s="474"/>
      <c r="O172" s="474"/>
      <c r="P172" s="474"/>
      <c r="Q172" s="474"/>
      <c r="R172" s="474"/>
      <c r="S172" s="475"/>
      <c r="T172" s="190"/>
      <c r="U172" s="202"/>
      <c r="V172" s="198"/>
      <c r="W172" s="198"/>
      <c r="X172" s="198"/>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c r="AV172" s="198"/>
      <c r="AW172" s="198"/>
    </row>
    <row r="173" spans="1:49" ht="38.25" customHeight="1">
      <c r="A173" s="519"/>
      <c r="B173" s="521"/>
      <c r="C173" s="546"/>
      <c r="D173" s="80" t="s">
        <v>8</v>
      </c>
      <c r="E173" s="80">
        <v>2025</v>
      </c>
      <c r="F173" s="488">
        <v>2029</v>
      </c>
      <c r="G173" s="475"/>
      <c r="H173" s="488">
        <v>2033</v>
      </c>
      <c r="I173" s="474"/>
      <c r="J173" s="474"/>
      <c r="K173" s="475"/>
      <c r="L173" s="81">
        <v>2037</v>
      </c>
      <c r="M173" s="534" t="s">
        <v>196</v>
      </c>
      <c r="N173" s="517"/>
      <c r="O173" s="517"/>
      <c r="P173" s="517"/>
      <c r="Q173" s="517"/>
      <c r="R173" s="517"/>
      <c r="S173" s="518"/>
      <c r="T173" s="190"/>
      <c r="U173" s="202"/>
      <c r="V173" s="198"/>
      <c r="W173" s="198"/>
      <c r="X173" s="198"/>
      <c r="Y173" s="198"/>
      <c r="Z173" s="198"/>
      <c r="AA173" s="198"/>
      <c r="AB173" s="198"/>
      <c r="AC173" s="198"/>
      <c r="AD173" s="198"/>
      <c r="AE173" s="198"/>
      <c r="AF173" s="198"/>
      <c r="AG173" s="198"/>
      <c r="AH173" s="198"/>
      <c r="AI173" s="198"/>
      <c r="AJ173" s="198"/>
      <c r="AK173" s="198"/>
      <c r="AL173" s="198"/>
      <c r="AM173" s="198"/>
      <c r="AN173" s="198"/>
      <c r="AO173" s="198"/>
      <c r="AP173" s="198"/>
      <c r="AQ173" s="198"/>
      <c r="AR173" s="198"/>
      <c r="AS173" s="198"/>
      <c r="AT173" s="198"/>
      <c r="AU173" s="198"/>
      <c r="AV173" s="198"/>
      <c r="AW173" s="198"/>
    </row>
    <row r="174" spans="1:49" ht="38.25" customHeight="1">
      <c r="A174" s="543"/>
      <c r="B174" s="544"/>
      <c r="C174" s="547"/>
      <c r="D174" s="101" t="s">
        <v>9</v>
      </c>
      <c r="E174" s="101">
        <v>15</v>
      </c>
      <c r="F174" s="514">
        <v>21</v>
      </c>
      <c r="G174" s="515"/>
      <c r="H174" s="514">
        <v>43</v>
      </c>
      <c r="I174" s="524"/>
      <c r="J174" s="524"/>
      <c r="K174" s="515"/>
      <c r="L174" s="102">
        <v>54</v>
      </c>
      <c r="M174" s="522"/>
      <c r="N174" s="523"/>
      <c r="O174" s="523"/>
      <c r="P174" s="523"/>
      <c r="Q174" s="523"/>
      <c r="R174" s="523"/>
      <c r="S174" s="460"/>
      <c r="T174" s="190"/>
      <c r="U174" s="202"/>
      <c r="V174" s="198"/>
      <c r="W174" s="198"/>
      <c r="X174" s="198"/>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c r="AV174" s="198"/>
      <c r="AW174" s="198"/>
    </row>
    <row r="175" spans="1:49" ht="38.25" customHeight="1">
      <c r="A175" s="535" t="s">
        <v>12</v>
      </c>
      <c r="B175" s="518"/>
      <c r="C175" s="575" t="s">
        <v>13</v>
      </c>
      <c r="D175" s="476" t="s">
        <v>14</v>
      </c>
      <c r="E175" s="476" t="s">
        <v>7</v>
      </c>
      <c r="F175" s="516" t="s">
        <v>15</v>
      </c>
      <c r="G175" s="518"/>
      <c r="H175" s="516" t="s">
        <v>16</v>
      </c>
      <c r="I175" s="517"/>
      <c r="J175" s="517"/>
      <c r="K175" s="518"/>
      <c r="L175" s="511" t="s">
        <v>17</v>
      </c>
      <c r="M175" s="476" t="s">
        <v>18</v>
      </c>
      <c r="N175" s="473" t="s">
        <v>19</v>
      </c>
      <c r="O175" s="474"/>
      <c r="P175" s="474"/>
      <c r="Q175" s="474"/>
      <c r="R175" s="474"/>
      <c r="S175" s="475"/>
      <c r="T175" s="190"/>
      <c r="U175" s="202"/>
      <c r="V175" s="198"/>
      <c r="W175" s="198"/>
      <c r="X175" s="198"/>
      <c r="Y175" s="198"/>
      <c r="Z175" s="198"/>
      <c r="AA175" s="198"/>
      <c r="AB175" s="198"/>
      <c r="AC175" s="198"/>
      <c r="AD175" s="198"/>
      <c r="AE175" s="198"/>
      <c r="AF175" s="198"/>
      <c r="AG175" s="198"/>
      <c r="AH175" s="198"/>
      <c r="AI175" s="198"/>
      <c r="AJ175" s="198"/>
      <c r="AK175" s="198"/>
      <c r="AL175" s="198"/>
      <c r="AM175" s="198"/>
      <c r="AN175" s="198"/>
      <c r="AO175" s="198"/>
      <c r="AP175" s="198"/>
      <c r="AQ175" s="198"/>
      <c r="AR175" s="198"/>
      <c r="AS175" s="198"/>
      <c r="AT175" s="198"/>
      <c r="AU175" s="198"/>
      <c r="AV175" s="198"/>
      <c r="AW175" s="198"/>
    </row>
    <row r="176" spans="1:49" ht="38.25" customHeight="1">
      <c r="A176" s="536"/>
      <c r="B176" s="521"/>
      <c r="C176" s="539"/>
      <c r="D176" s="539"/>
      <c r="E176" s="539"/>
      <c r="F176" s="519"/>
      <c r="G176" s="521"/>
      <c r="H176" s="519"/>
      <c r="I176" s="520"/>
      <c r="J176" s="520"/>
      <c r="K176" s="521"/>
      <c r="L176" s="512"/>
      <c r="M176" s="539"/>
      <c r="N176" s="473" t="s">
        <v>20</v>
      </c>
      <c r="O176" s="475"/>
      <c r="P176" s="473" t="s">
        <v>21</v>
      </c>
      <c r="Q176" s="474"/>
      <c r="R176" s="475"/>
      <c r="S176" s="476" t="s">
        <v>22</v>
      </c>
      <c r="T176" s="190"/>
      <c r="U176" s="202"/>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row>
    <row r="177" spans="1:178" ht="38.25" customHeight="1">
      <c r="A177" s="537"/>
      <c r="B177" s="460"/>
      <c r="C177" s="477"/>
      <c r="D177" s="477"/>
      <c r="E177" s="477"/>
      <c r="F177" s="543"/>
      <c r="G177" s="544"/>
      <c r="H177" s="543"/>
      <c r="I177" s="576"/>
      <c r="J177" s="576"/>
      <c r="K177" s="544"/>
      <c r="L177" s="513"/>
      <c r="M177" s="477"/>
      <c r="N177" s="107" t="s">
        <v>23</v>
      </c>
      <c r="O177" s="107" t="s">
        <v>24</v>
      </c>
      <c r="P177" s="107" t="s">
        <v>23</v>
      </c>
      <c r="Q177" s="473" t="s">
        <v>25</v>
      </c>
      <c r="R177" s="475"/>
      <c r="S177" s="477"/>
      <c r="T177" s="190"/>
      <c r="U177" s="202"/>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row>
    <row r="178" spans="1:178" s="173" customFormat="1" ht="267.75" customHeight="1">
      <c r="A178" s="300">
        <v>1</v>
      </c>
      <c r="B178" s="449" t="s">
        <v>547</v>
      </c>
      <c r="C178" s="415" t="s">
        <v>548</v>
      </c>
      <c r="D178" s="449" t="s">
        <v>549</v>
      </c>
      <c r="E178" s="449" t="s">
        <v>260</v>
      </c>
      <c r="F178" s="583" t="s">
        <v>550</v>
      </c>
      <c r="G178" s="585"/>
      <c r="H178" s="583"/>
      <c r="I178" s="584"/>
      <c r="J178" s="584"/>
      <c r="K178" s="585"/>
      <c r="L178" s="450" t="s">
        <v>262</v>
      </c>
      <c r="M178" s="300">
        <v>5000000</v>
      </c>
      <c r="N178" s="326">
        <f>M178*5%</f>
        <v>250000</v>
      </c>
      <c r="O178" s="451"/>
      <c r="P178" s="300">
        <f>M178-N178</f>
        <v>4750000</v>
      </c>
      <c r="Q178" s="458" t="s">
        <v>477</v>
      </c>
      <c r="R178" s="456"/>
      <c r="S178" s="321">
        <f t="shared" ref="S178:S179" si="17">M178-N178-P178</f>
        <v>0</v>
      </c>
      <c r="T178" s="190"/>
      <c r="U178" s="202"/>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c r="AV178" s="198"/>
      <c r="AW178" s="198"/>
      <c r="AX178" s="182"/>
      <c r="AY178" s="182"/>
      <c r="AZ178" s="182"/>
      <c r="BA178" s="182"/>
      <c r="BB178" s="182"/>
      <c r="BC178" s="182"/>
      <c r="BD178" s="182"/>
      <c r="BE178" s="182"/>
      <c r="BF178" s="182"/>
      <c r="BG178" s="182"/>
      <c r="BH178" s="182"/>
      <c r="BI178" s="182"/>
      <c r="BJ178" s="182"/>
      <c r="BK178" s="182"/>
      <c r="BL178" s="182"/>
      <c r="BM178" s="182"/>
      <c r="BN178" s="182"/>
      <c r="BO178" s="182"/>
      <c r="BP178" s="182"/>
      <c r="BQ178" s="182"/>
      <c r="BR178" s="182"/>
      <c r="BS178" s="182"/>
      <c r="BT178" s="182"/>
      <c r="BU178" s="182"/>
      <c r="BV178" s="182"/>
      <c r="BW178" s="182"/>
      <c r="BX178" s="182"/>
      <c r="BY178" s="182"/>
      <c r="BZ178" s="182"/>
      <c r="CA178" s="182"/>
      <c r="CB178" s="182"/>
      <c r="CC178" s="182"/>
      <c r="CD178" s="182"/>
      <c r="CE178" s="182"/>
      <c r="CF178" s="182"/>
      <c r="CG178" s="182"/>
      <c r="CH178" s="182"/>
      <c r="CI178" s="182"/>
      <c r="CJ178" s="182"/>
      <c r="CK178" s="182"/>
      <c r="CL178" s="182"/>
      <c r="CM178" s="182"/>
      <c r="CN178" s="182"/>
      <c r="CO178" s="182"/>
      <c r="CP178" s="182"/>
      <c r="CQ178" s="182"/>
      <c r="CR178" s="182"/>
      <c r="CS178" s="182"/>
      <c r="CT178" s="182"/>
      <c r="CU178" s="182"/>
      <c r="CV178" s="182"/>
      <c r="CW178" s="182"/>
      <c r="CX178" s="182"/>
      <c r="CY178" s="182"/>
      <c r="CZ178" s="182"/>
      <c r="DA178" s="182"/>
      <c r="DB178" s="182"/>
      <c r="DC178" s="182"/>
      <c r="DD178" s="182"/>
      <c r="DE178" s="182"/>
      <c r="DF178" s="182"/>
      <c r="DG178" s="182"/>
      <c r="DH178" s="182"/>
      <c r="DI178" s="182"/>
      <c r="DJ178" s="182"/>
      <c r="DK178" s="182"/>
      <c r="DL178" s="182"/>
      <c r="DM178" s="182"/>
      <c r="DN178" s="182"/>
      <c r="DO178" s="182"/>
      <c r="DP178" s="182"/>
      <c r="DQ178" s="182"/>
      <c r="DR178" s="182"/>
      <c r="DS178" s="182"/>
      <c r="DT178" s="182"/>
      <c r="DU178" s="182"/>
      <c r="DV178" s="182"/>
      <c r="DW178" s="182"/>
      <c r="DX178" s="182"/>
      <c r="DY178" s="182"/>
      <c r="DZ178" s="182"/>
      <c r="EA178" s="182"/>
      <c r="EB178" s="182"/>
      <c r="EC178" s="182"/>
      <c r="ED178" s="182"/>
      <c r="EE178" s="182"/>
      <c r="EF178" s="182"/>
      <c r="EG178" s="182"/>
      <c r="EH178" s="182"/>
      <c r="EI178" s="182"/>
      <c r="EJ178" s="182"/>
      <c r="EK178" s="182"/>
      <c r="EL178" s="182"/>
      <c r="EM178" s="182"/>
      <c r="EN178" s="182"/>
      <c r="EO178" s="182"/>
      <c r="EP178" s="182"/>
      <c r="EQ178" s="182"/>
      <c r="ER178" s="182"/>
      <c r="ES178" s="182"/>
      <c r="ET178" s="182"/>
      <c r="EU178" s="182"/>
      <c r="EV178" s="182"/>
      <c r="EW178" s="182"/>
      <c r="EX178" s="182"/>
      <c r="EY178" s="182"/>
      <c r="EZ178" s="182"/>
      <c r="FA178" s="182"/>
      <c r="FB178" s="182"/>
      <c r="FC178" s="182"/>
      <c r="FD178" s="182"/>
      <c r="FE178" s="182"/>
      <c r="FF178" s="182"/>
      <c r="FG178" s="182"/>
      <c r="FH178" s="182"/>
      <c r="FI178" s="182"/>
      <c r="FJ178" s="182"/>
      <c r="FK178" s="182"/>
      <c r="FL178" s="182"/>
      <c r="FM178" s="182"/>
      <c r="FN178" s="182"/>
      <c r="FO178" s="182"/>
      <c r="FP178" s="182"/>
      <c r="FQ178" s="182"/>
      <c r="FR178" s="182"/>
      <c r="FS178" s="182"/>
      <c r="FT178" s="182"/>
      <c r="FU178" s="182"/>
      <c r="FV178" s="182"/>
    </row>
    <row r="179" spans="1:178" s="173" customFormat="1" ht="103.5" customHeight="1">
      <c r="A179" s="341">
        <v>38</v>
      </c>
      <c r="B179" s="452" t="s">
        <v>551</v>
      </c>
      <c r="C179" s="452" t="s">
        <v>552</v>
      </c>
      <c r="D179" s="452" t="s">
        <v>553</v>
      </c>
      <c r="E179" s="452" t="s">
        <v>260</v>
      </c>
      <c r="F179" s="587" t="s">
        <v>550</v>
      </c>
      <c r="G179" s="588"/>
      <c r="H179" s="586"/>
      <c r="I179" s="586"/>
      <c r="J179" s="586"/>
      <c r="K179" s="586"/>
      <c r="L179" s="452" t="s">
        <v>257</v>
      </c>
      <c r="M179" s="453">
        <v>200000</v>
      </c>
      <c r="N179" s="326">
        <f t="shared" ref="N179" si="18">M179*5%</f>
        <v>10000</v>
      </c>
      <c r="O179" s="326"/>
      <c r="P179" s="300">
        <f t="shared" ref="P179" si="19">M179-N179</f>
        <v>190000</v>
      </c>
      <c r="Q179" s="458" t="s">
        <v>477</v>
      </c>
      <c r="R179" s="456"/>
      <c r="S179" s="321">
        <f t="shared" si="17"/>
        <v>0</v>
      </c>
      <c r="T179" s="190"/>
      <c r="U179" s="202"/>
      <c r="V179" s="198"/>
      <c r="W179" s="198"/>
      <c r="X179" s="198"/>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c r="AX179" s="182"/>
      <c r="AY179" s="182"/>
      <c r="AZ179" s="182"/>
      <c r="BA179" s="182"/>
      <c r="BB179" s="182"/>
      <c r="BC179" s="182"/>
      <c r="BD179" s="182"/>
      <c r="BE179" s="182"/>
      <c r="BF179" s="182"/>
      <c r="BG179" s="182"/>
      <c r="BH179" s="182"/>
      <c r="BI179" s="182"/>
      <c r="BJ179" s="182"/>
      <c r="BK179" s="182"/>
      <c r="BL179" s="182"/>
      <c r="BM179" s="182"/>
      <c r="BN179" s="182"/>
      <c r="BO179" s="182"/>
      <c r="BP179" s="182"/>
      <c r="BQ179" s="182"/>
      <c r="BR179" s="182"/>
      <c r="BS179" s="182"/>
      <c r="BT179" s="182"/>
      <c r="BU179" s="182"/>
      <c r="BV179" s="182"/>
      <c r="BW179" s="182"/>
      <c r="BX179" s="182"/>
      <c r="BY179" s="182"/>
      <c r="BZ179" s="182"/>
      <c r="CA179" s="182"/>
      <c r="CB179" s="182"/>
      <c r="CC179" s="182"/>
      <c r="CD179" s="182"/>
      <c r="CE179" s="182"/>
      <c r="CF179" s="182"/>
      <c r="CG179" s="182"/>
      <c r="CH179" s="182"/>
      <c r="CI179" s="182"/>
      <c r="CJ179" s="182"/>
      <c r="CK179" s="182"/>
      <c r="CL179" s="182"/>
      <c r="CM179" s="182"/>
      <c r="CN179" s="182"/>
      <c r="CO179" s="182"/>
      <c r="CP179" s="182"/>
      <c r="CQ179" s="182"/>
      <c r="CR179" s="182"/>
      <c r="CS179" s="182"/>
      <c r="CT179" s="182"/>
      <c r="CU179" s="182"/>
      <c r="CV179" s="182"/>
      <c r="CW179" s="182"/>
      <c r="CX179" s="182"/>
      <c r="CY179" s="182"/>
      <c r="CZ179" s="182"/>
      <c r="DA179" s="182"/>
      <c r="DB179" s="182"/>
      <c r="DC179" s="182"/>
      <c r="DD179" s="182"/>
      <c r="DE179" s="182"/>
      <c r="DF179" s="182"/>
      <c r="DG179" s="182"/>
      <c r="DH179" s="182"/>
      <c r="DI179" s="182"/>
      <c r="DJ179" s="182"/>
      <c r="DK179" s="182"/>
      <c r="DL179" s="182"/>
      <c r="DM179" s="182"/>
      <c r="DN179" s="182"/>
      <c r="DO179" s="182"/>
      <c r="DP179" s="182"/>
      <c r="DQ179" s="182"/>
      <c r="DR179" s="182"/>
      <c r="DS179" s="182"/>
      <c r="DT179" s="182"/>
      <c r="DU179" s="182"/>
      <c r="DV179" s="182"/>
      <c r="DW179" s="182"/>
      <c r="DX179" s="182"/>
      <c r="DY179" s="182"/>
      <c r="DZ179" s="182"/>
      <c r="EA179" s="182"/>
      <c r="EB179" s="182"/>
      <c r="EC179" s="182"/>
      <c r="ED179" s="182"/>
      <c r="EE179" s="182"/>
      <c r="EF179" s="182"/>
      <c r="EG179" s="182"/>
      <c r="EH179" s="182"/>
      <c r="EI179" s="182"/>
      <c r="EJ179" s="182"/>
      <c r="EK179" s="182"/>
      <c r="EL179" s="182"/>
      <c r="EM179" s="182"/>
      <c r="EN179" s="182"/>
      <c r="EO179" s="182"/>
      <c r="EP179" s="182"/>
      <c r="EQ179" s="182"/>
      <c r="ER179" s="182"/>
      <c r="ES179" s="182"/>
      <c r="ET179" s="182"/>
      <c r="EU179" s="182"/>
      <c r="EV179" s="182"/>
      <c r="EW179" s="182"/>
      <c r="EX179" s="182"/>
      <c r="EY179" s="182"/>
      <c r="EZ179" s="182"/>
      <c r="FA179" s="182"/>
      <c r="FB179" s="182"/>
      <c r="FC179" s="182"/>
      <c r="FD179" s="182"/>
      <c r="FE179" s="182"/>
      <c r="FF179" s="182"/>
      <c r="FG179" s="182"/>
      <c r="FH179" s="182"/>
      <c r="FI179" s="182"/>
      <c r="FJ179" s="182"/>
      <c r="FK179" s="182"/>
      <c r="FL179" s="182"/>
      <c r="FM179" s="182"/>
      <c r="FN179" s="182"/>
      <c r="FO179" s="182"/>
      <c r="FP179" s="182"/>
      <c r="FQ179" s="182"/>
      <c r="FR179" s="182"/>
      <c r="FS179" s="182"/>
      <c r="FT179" s="182"/>
      <c r="FU179" s="182"/>
      <c r="FV179" s="182"/>
    </row>
    <row r="180" spans="1:178" ht="38.25" customHeight="1">
      <c r="A180" s="90"/>
      <c r="B180" s="111"/>
      <c r="C180" s="111"/>
      <c r="D180" s="357"/>
      <c r="E180" s="357"/>
      <c r="F180" s="357"/>
      <c r="G180" s="357"/>
      <c r="H180" s="357"/>
      <c r="I180" s="357"/>
      <c r="J180" s="357"/>
      <c r="K180" s="357"/>
      <c r="L180" s="357"/>
      <c r="M180" s="93">
        <f>SUM(M178:M179)</f>
        <v>5200000</v>
      </c>
      <c r="N180" s="93">
        <f>SUM(N178:N179)</f>
        <v>260000</v>
      </c>
      <c r="O180" s="93">
        <f>SUM(O178:O179)</f>
        <v>0</v>
      </c>
      <c r="P180" s="93">
        <f>SUM(P178:P179)</f>
        <v>4940000</v>
      </c>
      <c r="Q180" s="484">
        <f>SUM(Q178:Q179)</f>
        <v>0</v>
      </c>
      <c r="R180" s="475"/>
      <c r="S180" s="93">
        <f>SUM(S178:S179)</f>
        <v>0</v>
      </c>
      <c r="T180" s="190"/>
      <c r="U180" s="202"/>
      <c r="V180" s="198"/>
      <c r="W180" s="198"/>
      <c r="X180" s="198"/>
      <c r="Y180" s="198"/>
      <c r="Z180" s="198"/>
      <c r="AA180" s="198"/>
      <c r="AB180" s="198"/>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row>
    <row r="181" spans="1:178" ht="38.25" customHeight="1">
      <c r="A181" s="504" t="s">
        <v>244</v>
      </c>
      <c r="B181" s="494"/>
      <c r="C181" s="494"/>
      <c r="D181" s="494"/>
      <c r="E181" s="494"/>
      <c r="F181" s="494"/>
      <c r="G181" s="494"/>
      <c r="H181" s="494"/>
      <c r="I181" s="494"/>
      <c r="J181" s="494"/>
      <c r="K181" s="494"/>
      <c r="L181" s="494"/>
      <c r="M181" s="494"/>
      <c r="N181" s="494"/>
      <c r="O181" s="494"/>
      <c r="P181" s="494"/>
      <c r="Q181" s="494"/>
      <c r="R181" s="494"/>
      <c r="S181" s="460"/>
      <c r="T181" s="180"/>
      <c r="U181" s="200"/>
      <c r="V181" s="206"/>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row>
    <row r="182" spans="1:178" ht="38.25" customHeight="1">
      <c r="A182" s="505" t="s">
        <v>43</v>
      </c>
      <c r="B182" s="492"/>
      <c r="C182" s="487" t="s">
        <v>202</v>
      </c>
      <c r="D182" s="80"/>
      <c r="E182" s="80" t="s">
        <v>4</v>
      </c>
      <c r="F182" s="488" t="s">
        <v>5</v>
      </c>
      <c r="G182" s="475"/>
      <c r="H182" s="488" t="s">
        <v>5</v>
      </c>
      <c r="I182" s="489"/>
      <c r="J182" s="489"/>
      <c r="K182" s="475"/>
      <c r="L182" s="304" t="s">
        <v>11</v>
      </c>
      <c r="M182" s="488" t="s">
        <v>7</v>
      </c>
      <c r="N182" s="489"/>
      <c r="O182" s="489"/>
      <c r="P182" s="489"/>
      <c r="Q182" s="489"/>
      <c r="R182" s="489"/>
      <c r="S182" s="475"/>
      <c r="T182" s="180"/>
      <c r="U182" s="200"/>
      <c r="V182" s="206"/>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row>
    <row r="183" spans="1:178" ht="38.25" customHeight="1">
      <c r="A183" s="493"/>
      <c r="B183" s="460"/>
      <c r="C183" s="460"/>
      <c r="D183" s="80" t="s">
        <v>8</v>
      </c>
      <c r="E183" s="80">
        <v>2025</v>
      </c>
      <c r="F183" s="488">
        <v>2029</v>
      </c>
      <c r="G183" s="475"/>
      <c r="H183" s="488">
        <v>2033</v>
      </c>
      <c r="I183" s="489"/>
      <c r="J183" s="489"/>
      <c r="K183" s="475"/>
      <c r="L183" s="304">
        <v>2037</v>
      </c>
      <c r="M183" s="490" t="s">
        <v>196</v>
      </c>
      <c r="N183" s="491"/>
      <c r="O183" s="491"/>
      <c r="P183" s="491"/>
      <c r="Q183" s="491"/>
      <c r="R183" s="491"/>
      <c r="S183" s="492"/>
      <c r="T183" s="180"/>
      <c r="U183" s="200"/>
      <c r="V183" s="206"/>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c r="AR183" s="181"/>
      <c r="AS183" s="181"/>
      <c r="AT183" s="181"/>
      <c r="AU183" s="181"/>
      <c r="AV183" s="181"/>
      <c r="AW183" s="181"/>
    </row>
    <row r="184" spans="1:178" ht="38.25" customHeight="1">
      <c r="A184" s="501"/>
      <c r="B184" s="503"/>
      <c r="C184" s="460"/>
      <c r="D184" s="101" t="s">
        <v>9</v>
      </c>
      <c r="E184" s="168">
        <v>0.43</v>
      </c>
      <c r="F184" s="495">
        <v>0.55000000000000004</v>
      </c>
      <c r="G184" s="496"/>
      <c r="H184" s="495">
        <v>0.65</v>
      </c>
      <c r="I184" s="589"/>
      <c r="J184" s="589"/>
      <c r="K184" s="496"/>
      <c r="L184" s="169">
        <v>0.75</v>
      </c>
      <c r="M184" s="493"/>
      <c r="N184" s="494"/>
      <c r="O184" s="494"/>
      <c r="P184" s="494"/>
      <c r="Q184" s="494"/>
      <c r="R184" s="494"/>
      <c r="S184" s="460"/>
      <c r="T184" s="180"/>
      <c r="U184" s="200"/>
      <c r="V184" s="206"/>
      <c r="W184" s="181"/>
      <c r="X184" s="181"/>
      <c r="Y184" s="181"/>
      <c r="Z184" s="181"/>
      <c r="AA184" s="181"/>
      <c r="AB184" s="181"/>
      <c r="AC184" s="181"/>
      <c r="AD184" s="181"/>
      <c r="AE184" s="181"/>
      <c r="AF184" s="181"/>
      <c r="AG184" s="181"/>
      <c r="AH184" s="181"/>
      <c r="AI184" s="181"/>
      <c r="AJ184" s="181"/>
      <c r="AK184" s="181"/>
      <c r="AL184" s="181"/>
      <c r="AM184" s="181"/>
      <c r="AN184" s="181"/>
      <c r="AO184" s="181"/>
      <c r="AP184" s="181"/>
      <c r="AQ184" s="181"/>
      <c r="AR184" s="181"/>
      <c r="AS184" s="181"/>
      <c r="AT184" s="181"/>
      <c r="AU184" s="181"/>
      <c r="AV184" s="181"/>
      <c r="AW184" s="181"/>
    </row>
    <row r="185" spans="1:178" ht="38.25" customHeight="1">
      <c r="A185" s="505" t="s">
        <v>203</v>
      </c>
      <c r="B185" s="492"/>
      <c r="C185" s="487" t="s">
        <v>204</v>
      </c>
      <c r="D185" s="80"/>
      <c r="E185" s="80" t="s">
        <v>4</v>
      </c>
      <c r="F185" s="488" t="s">
        <v>5</v>
      </c>
      <c r="G185" s="475"/>
      <c r="H185" s="488" t="s">
        <v>5</v>
      </c>
      <c r="I185" s="489"/>
      <c r="J185" s="489"/>
      <c r="K185" s="475"/>
      <c r="L185" s="304" t="s">
        <v>11</v>
      </c>
      <c r="M185" s="488" t="s">
        <v>7</v>
      </c>
      <c r="N185" s="489"/>
      <c r="O185" s="489"/>
      <c r="P185" s="489"/>
      <c r="Q185" s="489"/>
      <c r="R185" s="489"/>
      <c r="S185" s="475"/>
      <c r="T185" s="180"/>
      <c r="U185" s="200"/>
      <c r="V185" s="206"/>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c r="AR185" s="181"/>
      <c r="AS185" s="181"/>
      <c r="AT185" s="181"/>
      <c r="AU185" s="181"/>
      <c r="AV185" s="181"/>
      <c r="AW185" s="181"/>
    </row>
    <row r="186" spans="1:178" ht="38.25" customHeight="1">
      <c r="A186" s="493"/>
      <c r="B186" s="460"/>
      <c r="C186" s="460"/>
      <c r="D186" s="80" t="s">
        <v>8</v>
      </c>
      <c r="E186" s="80">
        <v>2025</v>
      </c>
      <c r="F186" s="488">
        <v>2029</v>
      </c>
      <c r="G186" s="475"/>
      <c r="H186" s="488">
        <v>2033</v>
      </c>
      <c r="I186" s="489"/>
      <c r="J186" s="489"/>
      <c r="K186" s="475"/>
      <c r="L186" s="304">
        <v>2037</v>
      </c>
      <c r="M186" s="490" t="s">
        <v>196</v>
      </c>
      <c r="N186" s="491"/>
      <c r="O186" s="491"/>
      <c r="P186" s="491"/>
      <c r="Q186" s="491"/>
      <c r="R186" s="491"/>
      <c r="S186" s="492"/>
      <c r="T186" s="180"/>
      <c r="U186" s="200"/>
      <c r="V186" s="206"/>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c r="AR186" s="181"/>
      <c r="AS186" s="181"/>
      <c r="AT186" s="181"/>
      <c r="AU186" s="181"/>
      <c r="AV186" s="181"/>
      <c r="AW186" s="181"/>
    </row>
    <row r="187" spans="1:178" ht="38.25" customHeight="1">
      <c r="A187" s="501"/>
      <c r="B187" s="503"/>
      <c r="C187" s="460"/>
      <c r="D187" s="101" t="s">
        <v>9</v>
      </c>
      <c r="E187" s="168">
        <v>0.6</v>
      </c>
      <c r="F187" s="495">
        <v>0.65</v>
      </c>
      <c r="G187" s="496"/>
      <c r="H187" s="495">
        <v>0.7</v>
      </c>
      <c r="I187" s="589"/>
      <c r="J187" s="589"/>
      <c r="K187" s="496"/>
      <c r="L187" s="169">
        <v>0.75</v>
      </c>
      <c r="M187" s="493"/>
      <c r="N187" s="494"/>
      <c r="O187" s="494"/>
      <c r="P187" s="494"/>
      <c r="Q187" s="494"/>
      <c r="R187" s="494"/>
      <c r="S187" s="460"/>
      <c r="T187" s="180"/>
      <c r="U187" s="200"/>
      <c r="V187" s="206"/>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1"/>
      <c r="AT187" s="181"/>
      <c r="AU187" s="181"/>
      <c r="AV187" s="181"/>
      <c r="AW187" s="181"/>
    </row>
    <row r="188" spans="1:178" ht="38.25" customHeight="1">
      <c r="A188" s="506" t="s">
        <v>12</v>
      </c>
      <c r="B188" s="492"/>
      <c r="C188" s="507" t="s">
        <v>13</v>
      </c>
      <c r="D188" s="510" t="s">
        <v>14</v>
      </c>
      <c r="E188" s="510" t="s">
        <v>7</v>
      </c>
      <c r="F188" s="500" t="s">
        <v>15</v>
      </c>
      <c r="G188" s="492"/>
      <c r="H188" s="500" t="s">
        <v>16</v>
      </c>
      <c r="I188" s="491"/>
      <c r="J188" s="491"/>
      <c r="K188" s="492"/>
      <c r="L188" s="500" t="s">
        <v>17</v>
      </c>
      <c r="M188" s="500" t="s">
        <v>18</v>
      </c>
      <c r="N188" s="473" t="s">
        <v>19</v>
      </c>
      <c r="O188" s="489"/>
      <c r="P188" s="489"/>
      <c r="Q188" s="489"/>
      <c r="R188" s="489"/>
      <c r="S188" s="475"/>
      <c r="T188" s="180"/>
      <c r="U188" s="200"/>
      <c r="V188" s="206"/>
      <c r="W188" s="181"/>
      <c r="X188" s="181"/>
      <c r="Y188" s="181"/>
      <c r="Z188" s="181"/>
      <c r="AA188" s="181"/>
      <c r="AB188" s="181"/>
      <c r="AC188" s="181"/>
      <c r="AD188" s="181"/>
      <c r="AE188" s="181"/>
      <c r="AF188" s="181"/>
      <c r="AG188" s="181"/>
      <c r="AH188" s="181"/>
      <c r="AI188" s="181"/>
      <c r="AJ188" s="181"/>
      <c r="AK188" s="181"/>
      <c r="AL188" s="181"/>
      <c r="AM188" s="181"/>
      <c r="AN188" s="181"/>
      <c r="AO188" s="181"/>
      <c r="AP188" s="181"/>
      <c r="AQ188" s="181"/>
      <c r="AR188" s="181"/>
      <c r="AS188" s="181"/>
      <c r="AT188" s="181"/>
      <c r="AU188" s="181"/>
      <c r="AV188" s="181"/>
      <c r="AW188" s="181"/>
    </row>
    <row r="189" spans="1:178" ht="38.25" customHeight="1">
      <c r="A189" s="494"/>
      <c r="B189" s="460"/>
      <c r="C189" s="508"/>
      <c r="D189" s="508"/>
      <c r="E189" s="508"/>
      <c r="F189" s="493"/>
      <c r="G189" s="460"/>
      <c r="H189" s="493"/>
      <c r="I189" s="520"/>
      <c r="J189" s="520"/>
      <c r="K189" s="460"/>
      <c r="L189" s="493"/>
      <c r="M189" s="493"/>
      <c r="N189" s="473" t="s">
        <v>20</v>
      </c>
      <c r="O189" s="475"/>
      <c r="P189" s="473" t="s">
        <v>21</v>
      </c>
      <c r="Q189" s="489"/>
      <c r="R189" s="475"/>
      <c r="S189" s="502" t="s">
        <v>22</v>
      </c>
      <c r="T189" s="180"/>
      <c r="U189" s="200"/>
      <c r="V189" s="206"/>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row>
    <row r="190" spans="1:178" ht="38.25" customHeight="1">
      <c r="A190" s="494"/>
      <c r="B190" s="460"/>
      <c r="C190" s="509"/>
      <c r="D190" s="509"/>
      <c r="E190" s="509"/>
      <c r="F190" s="501"/>
      <c r="G190" s="503"/>
      <c r="H190" s="501"/>
      <c r="I190" s="590"/>
      <c r="J190" s="590"/>
      <c r="K190" s="503"/>
      <c r="L190" s="501"/>
      <c r="M190" s="501"/>
      <c r="N190" s="305" t="s">
        <v>23</v>
      </c>
      <c r="O190" s="305" t="s">
        <v>24</v>
      </c>
      <c r="P190" s="305" t="s">
        <v>23</v>
      </c>
      <c r="Q190" s="473" t="s">
        <v>25</v>
      </c>
      <c r="R190" s="475"/>
      <c r="S190" s="503"/>
      <c r="T190" s="180"/>
      <c r="U190" s="200"/>
      <c r="V190" s="206"/>
      <c r="W190" s="181"/>
      <c r="X190" s="181"/>
      <c r="Y190" s="181"/>
      <c r="Z190" s="181"/>
      <c r="AA190" s="181"/>
      <c r="AB190" s="181"/>
      <c r="AC190" s="181"/>
      <c r="AD190" s="181"/>
      <c r="AE190" s="181"/>
      <c r="AF190" s="181"/>
      <c r="AG190" s="181"/>
      <c r="AH190" s="181"/>
      <c r="AI190" s="181"/>
      <c r="AJ190" s="181"/>
      <c r="AK190" s="181"/>
      <c r="AL190" s="181"/>
      <c r="AM190" s="181"/>
      <c r="AN190" s="181"/>
      <c r="AO190" s="181"/>
      <c r="AP190" s="181"/>
      <c r="AQ190" s="181"/>
      <c r="AR190" s="181"/>
      <c r="AS190" s="181"/>
      <c r="AT190" s="181"/>
      <c r="AU190" s="181"/>
      <c r="AV190" s="181"/>
      <c r="AW190" s="181"/>
    </row>
    <row r="191" spans="1:178" ht="150">
      <c r="A191" s="364">
        <v>1</v>
      </c>
      <c r="B191" s="354" t="s">
        <v>351</v>
      </c>
      <c r="C191" s="354" t="s">
        <v>352</v>
      </c>
      <c r="D191" s="354" t="s">
        <v>353</v>
      </c>
      <c r="E191" s="354" t="s">
        <v>354</v>
      </c>
      <c r="F191" s="486" t="s">
        <v>355</v>
      </c>
      <c r="G191" s="486"/>
      <c r="H191" s="486"/>
      <c r="I191" s="486"/>
      <c r="J191" s="486"/>
      <c r="K191" s="486"/>
      <c r="L191" s="355">
        <v>2026</v>
      </c>
      <c r="M191" s="354"/>
      <c r="N191" s="356"/>
      <c r="O191" s="354"/>
      <c r="P191" s="354">
        <v>100000</v>
      </c>
      <c r="Q191" s="486" t="s">
        <v>356</v>
      </c>
      <c r="R191" s="486"/>
      <c r="S191" s="354"/>
      <c r="T191" s="180"/>
      <c r="U191" s="200"/>
      <c r="V191" s="206"/>
      <c r="W191" s="181"/>
      <c r="X191" s="181"/>
      <c r="Y191" s="181"/>
      <c r="Z191" s="181"/>
      <c r="AA191" s="181"/>
      <c r="AB191" s="181"/>
      <c r="AC191" s="181"/>
      <c r="AD191" s="181"/>
      <c r="AE191" s="181"/>
      <c r="AF191" s="181"/>
      <c r="AG191" s="181"/>
      <c r="AH191" s="181"/>
      <c r="AI191" s="181"/>
      <c r="AJ191" s="181"/>
      <c r="AK191" s="181"/>
      <c r="AL191" s="181"/>
      <c r="AM191" s="181"/>
      <c r="AN191" s="181"/>
      <c r="AO191" s="181"/>
      <c r="AP191" s="181"/>
      <c r="AQ191" s="181"/>
      <c r="AR191" s="181"/>
      <c r="AS191" s="181"/>
      <c r="AT191" s="181"/>
      <c r="AU191" s="181"/>
      <c r="AV191" s="181"/>
      <c r="AW191" s="181"/>
    </row>
    <row r="192" spans="1:178" ht="122.25" customHeight="1">
      <c r="A192" s="364">
        <v>2</v>
      </c>
      <c r="B192" s="381" t="s">
        <v>357</v>
      </c>
      <c r="C192" s="382" t="s">
        <v>358</v>
      </c>
      <c r="D192" s="382" t="s">
        <v>359</v>
      </c>
      <c r="E192" s="383" t="s">
        <v>284</v>
      </c>
      <c r="F192" s="628" t="s">
        <v>256</v>
      </c>
      <c r="G192" s="628"/>
      <c r="H192" s="497"/>
      <c r="I192" s="497"/>
      <c r="J192" s="497"/>
      <c r="K192" s="497"/>
      <c r="L192" s="383" t="s">
        <v>360</v>
      </c>
      <c r="M192" s="384">
        <v>136000</v>
      </c>
      <c r="N192" s="384">
        <v>136000</v>
      </c>
      <c r="O192" s="383"/>
      <c r="P192" s="383"/>
      <c r="Q192" s="497"/>
      <c r="R192" s="497"/>
      <c r="S192" s="383">
        <f t="shared" ref="S192" si="20">M192-N192-P192</f>
        <v>0</v>
      </c>
      <c r="T192" s="180"/>
      <c r="U192" s="200"/>
      <c r="V192" s="206"/>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row>
    <row r="193" spans="1:49" ht="45">
      <c r="A193" s="364">
        <v>3</v>
      </c>
      <c r="B193" s="379" t="s">
        <v>361</v>
      </c>
      <c r="C193" s="371" t="s">
        <v>362</v>
      </c>
      <c r="D193" s="371" t="s">
        <v>363</v>
      </c>
      <c r="E193" s="383" t="s">
        <v>284</v>
      </c>
      <c r="F193" s="628" t="s">
        <v>256</v>
      </c>
      <c r="G193" s="628"/>
      <c r="H193" s="498"/>
      <c r="I193" s="743"/>
      <c r="J193" s="743"/>
      <c r="K193" s="499"/>
      <c r="L193" s="379" t="s">
        <v>360</v>
      </c>
      <c r="M193" s="372">
        <v>106000</v>
      </c>
      <c r="N193" s="372">
        <v>106000</v>
      </c>
      <c r="O193" s="372"/>
      <c r="P193" s="372"/>
      <c r="Q193" s="498"/>
      <c r="R193" s="499"/>
      <c r="S193" s="373"/>
      <c r="T193" s="180"/>
      <c r="U193" s="200"/>
      <c r="V193" s="206"/>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c r="AR193" s="181"/>
      <c r="AS193" s="181"/>
      <c r="AT193" s="181"/>
      <c r="AU193" s="181"/>
      <c r="AV193" s="181"/>
      <c r="AW193" s="181"/>
    </row>
    <row r="194" spans="1:49" ht="45">
      <c r="A194" s="364">
        <v>4</v>
      </c>
      <c r="B194" s="374" t="s">
        <v>364</v>
      </c>
      <c r="C194" s="371" t="s">
        <v>362</v>
      </c>
      <c r="D194" s="365" t="s">
        <v>365</v>
      </c>
      <c r="E194" s="383" t="s">
        <v>284</v>
      </c>
      <c r="F194" s="628" t="s">
        <v>256</v>
      </c>
      <c r="G194" s="628"/>
      <c r="H194" s="482"/>
      <c r="I194" s="623"/>
      <c r="J194" s="623"/>
      <c r="K194" s="485"/>
      <c r="L194" s="374" t="s">
        <v>360</v>
      </c>
      <c r="M194" s="351">
        <v>553292</v>
      </c>
      <c r="N194" s="351">
        <v>553292</v>
      </c>
      <c r="O194" s="351"/>
      <c r="P194" s="351"/>
      <c r="Q194" s="482"/>
      <c r="R194" s="485"/>
      <c r="S194" s="352"/>
      <c r="T194" s="180"/>
      <c r="U194" s="200"/>
      <c r="V194" s="206"/>
      <c r="W194" s="181"/>
      <c r="X194" s="181"/>
      <c r="Y194" s="181"/>
      <c r="Z194" s="181"/>
      <c r="AA194" s="181"/>
      <c r="AB194" s="181"/>
      <c r="AC194" s="181"/>
      <c r="AD194" s="181"/>
      <c r="AE194" s="181"/>
      <c r="AF194" s="181"/>
      <c r="AG194" s="181"/>
      <c r="AH194" s="181"/>
      <c r="AI194" s="181"/>
      <c r="AJ194" s="181"/>
      <c r="AK194" s="181"/>
      <c r="AL194" s="181"/>
      <c r="AM194" s="181"/>
      <c r="AN194" s="181"/>
      <c r="AO194" s="181"/>
      <c r="AP194" s="181"/>
      <c r="AQ194" s="181"/>
      <c r="AR194" s="181"/>
      <c r="AS194" s="181"/>
      <c r="AT194" s="181"/>
      <c r="AU194" s="181"/>
      <c r="AV194" s="181"/>
      <c r="AW194" s="181"/>
    </row>
    <row r="195" spans="1:49" ht="60">
      <c r="A195" s="364">
        <v>5</v>
      </c>
      <c r="B195" s="374" t="s">
        <v>366</v>
      </c>
      <c r="C195" s="371" t="s">
        <v>362</v>
      </c>
      <c r="D195" s="365" t="s">
        <v>367</v>
      </c>
      <c r="E195" s="383" t="s">
        <v>284</v>
      </c>
      <c r="F195" s="628" t="s">
        <v>256</v>
      </c>
      <c r="G195" s="628"/>
      <c r="H195" s="482"/>
      <c r="I195" s="623"/>
      <c r="J195" s="623"/>
      <c r="K195" s="485"/>
      <c r="L195" s="374" t="s">
        <v>360</v>
      </c>
      <c r="M195" s="351">
        <v>206800</v>
      </c>
      <c r="N195" s="351">
        <v>206800</v>
      </c>
      <c r="O195" s="351"/>
      <c r="P195" s="351"/>
      <c r="Q195" s="482"/>
      <c r="R195" s="485"/>
      <c r="S195" s="352"/>
      <c r="T195" s="180"/>
      <c r="U195" s="200"/>
      <c r="V195" s="206"/>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c r="AR195" s="181"/>
      <c r="AS195" s="181"/>
      <c r="AT195" s="181"/>
      <c r="AU195" s="181"/>
      <c r="AV195" s="181"/>
      <c r="AW195" s="181"/>
    </row>
    <row r="196" spans="1:49" ht="45">
      <c r="A196" s="364">
        <v>6</v>
      </c>
      <c r="B196" s="374" t="s">
        <v>368</v>
      </c>
      <c r="C196" s="371" t="s">
        <v>362</v>
      </c>
      <c r="D196" s="365" t="s">
        <v>369</v>
      </c>
      <c r="E196" s="383" t="s">
        <v>284</v>
      </c>
      <c r="F196" s="628" t="s">
        <v>256</v>
      </c>
      <c r="G196" s="628"/>
      <c r="H196" s="482"/>
      <c r="I196" s="623"/>
      <c r="J196" s="623"/>
      <c r="K196" s="485"/>
      <c r="L196" s="374" t="s">
        <v>360</v>
      </c>
      <c r="M196" s="351">
        <v>176930</v>
      </c>
      <c r="N196" s="351">
        <v>176930</v>
      </c>
      <c r="O196" s="351"/>
      <c r="P196" s="351"/>
      <c r="Q196" s="482"/>
      <c r="R196" s="485"/>
      <c r="S196" s="352"/>
      <c r="T196" s="180"/>
      <c r="U196" s="200"/>
      <c r="V196" s="206"/>
      <c r="W196" s="181"/>
      <c r="X196" s="181"/>
      <c r="Y196" s="181"/>
      <c r="Z196" s="181"/>
      <c r="AA196" s="181"/>
      <c r="AB196" s="181"/>
      <c r="AC196" s="181"/>
      <c r="AD196" s="181"/>
      <c r="AE196" s="181"/>
      <c r="AF196" s="181"/>
      <c r="AG196" s="181"/>
      <c r="AH196" s="181"/>
      <c r="AI196" s="181"/>
      <c r="AJ196" s="181"/>
      <c r="AK196" s="181"/>
      <c r="AL196" s="181"/>
      <c r="AM196" s="181"/>
      <c r="AN196" s="181"/>
      <c r="AO196" s="181"/>
      <c r="AP196" s="181"/>
      <c r="AQ196" s="181"/>
      <c r="AR196" s="181"/>
      <c r="AS196" s="181"/>
      <c r="AT196" s="181"/>
      <c r="AU196" s="181"/>
      <c r="AV196" s="181"/>
      <c r="AW196" s="181"/>
    </row>
    <row r="197" spans="1:49" ht="150">
      <c r="A197" s="364">
        <v>7</v>
      </c>
      <c r="B197" s="374" t="s">
        <v>370</v>
      </c>
      <c r="C197" s="365" t="s">
        <v>371</v>
      </c>
      <c r="D197" s="365" t="s">
        <v>372</v>
      </c>
      <c r="E197" s="383" t="s">
        <v>284</v>
      </c>
      <c r="F197" s="582" t="s">
        <v>373</v>
      </c>
      <c r="G197" s="483"/>
      <c r="H197" s="482"/>
      <c r="I197" s="623"/>
      <c r="J197" s="623"/>
      <c r="K197" s="485"/>
      <c r="L197" s="374" t="s">
        <v>374</v>
      </c>
      <c r="M197" s="351">
        <v>5000000</v>
      </c>
      <c r="N197" s="351"/>
      <c r="O197" s="351"/>
      <c r="P197" s="351"/>
      <c r="Q197" s="482" t="s">
        <v>375</v>
      </c>
      <c r="R197" s="483"/>
      <c r="S197" s="352">
        <f t="shared" ref="S197:S198" si="21">M197-N197-P197</f>
        <v>5000000</v>
      </c>
      <c r="T197" s="180"/>
      <c r="U197" s="200"/>
      <c r="V197" s="206"/>
      <c r="W197" s="181"/>
      <c r="X197" s="181"/>
      <c r="Y197" s="181"/>
      <c r="Z197" s="181"/>
      <c r="AA197" s="181"/>
      <c r="AB197" s="181"/>
      <c r="AC197" s="181"/>
      <c r="AD197" s="181"/>
      <c r="AE197" s="181"/>
      <c r="AF197" s="181"/>
      <c r="AG197" s="181"/>
      <c r="AH197" s="181"/>
      <c r="AI197" s="181"/>
      <c r="AJ197" s="181"/>
      <c r="AK197" s="181"/>
      <c r="AL197" s="181"/>
      <c r="AM197" s="181"/>
      <c r="AN197" s="181"/>
      <c r="AO197" s="181"/>
      <c r="AP197" s="181"/>
      <c r="AQ197" s="181"/>
      <c r="AR197" s="181"/>
      <c r="AS197" s="181"/>
      <c r="AT197" s="181"/>
      <c r="AU197" s="181"/>
      <c r="AV197" s="181"/>
      <c r="AW197" s="181"/>
    </row>
    <row r="198" spans="1:49" ht="150">
      <c r="A198" s="364">
        <v>8</v>
      </c>
      <c r="B198" s="374" t="s">
        <v>376</v>
      </c>
      <c r="C198" s="365" t="s">
        <v>377</v>
      </c>
      <c r="D198" s="365" t="s">
        <v>372</v>
      </c>
      <c r="E198" s="383" t="s">
        <v>284</v>
      </c>
      <c r="F198" s="582" t="s">
        <v>373</v>
      </c>
      <c r="G198" s="483"/>
      <c r="H198" s="482"/>
      <c r="I198" s="623"/>
      <c r="J198" s="623"/>
      <c r="K198" s="485"/>
      <c r="L198" s="374" t="s">
        <v>374</v>
      </c>
      <c r="M198" s="351">
        <v>2500000</v>
      </c>
      <c r="N198" s="351"/>
      <c r="O198" s="351"/>
      <c r="P198" s="351"/>
      <c r="Q198" s="482" t="s">
        <v>375</v>
      </c>
      <c r="R198" s="483"/>
      <c r="S198" s="352">
        <f t="shared" si="21"/>
        <v>2500000</v>
      </c>
      <c r="T198" s="180"/>
      <c r="U198" s="200"/>
      <c r="V198" s="206"/>
      <c r="W198" s="181"/>
      <c r="X198" s="181"/>
      <c r="Y198" s="181"/>
      <c r="Z198" s="181"/>
      <c r="AA198" s="181"/>
      <c r="AB198" s="181"/>
      <c r="AC198" s="181"/>
      <c r="AD198" s="181"/>
      <c r="AE198" s="181"/>
      <c r="AF198" s="181"/>
      <c r="AG198" s="181"/>
      <c r="AH198" s="181"/>
      <c r="AI198" s="181"/>
      <c r="AJ198" s="181"/>
      <c r="AK198" s="181"/>
      <c r="AL198" s="181"/>
      <c r="AM198" s="181"/>
      <c r="AN198" s="181"/>
      <c r="AO198" s="181"/>
      <c r="AP198" s="181"/>
      <c r="AQ198" s="181"/>
      <c r="AR198" s="181"/>
      <c r="AS198" s="181"/>
      <c r="AT198" s="181"/>
      <c r="AU198" s="181"/>
      <c r="AV198" s="181"/>
      <c r="AW198" s="181"/>
    </row>
    <row r="199" spans="1:49" ht="38.25" customHeight="1">
      <c r="A199" s="90"/>
      <c r="B199" s="363"/>
      <c r="C199" s="363"/>
      <c r="D199" s="112"/>
      <c r="E199" s="112"/>
      <c r="F199" s="573"/>
      <c r="G199" s="573"/>
      <c r="H199" s="573"/>
      <c r="I199" s="573"/>
      <c r="J199" s="573"/>
      <c r="K199" s="573"/>
      <c r="L199" s="112"/>
      <c r="M199" s="93">
        <f>SUM(M171:M198)</f>
        <v>19079022</v>
      </c>
      <c r="N199" s="93">
        <f>SUM(N171:N198)</f>
        <v>1699022</v>
      </c>
      <c r="O199" s="93">
        <f>SUM(O171:O198)</f>
        <v>0</v>
      </c>
      <c r="P199" s="93">
        <f>SUM(P171:P198)</f>
        <v>9980000</v>
      </c>
      <c r="Q199" s="484">
        <f>SUM(Q171:Q198)</f>
        <v>0</v>
      </c>
      <c r="R199" s="475"/>
      <c r="S199" s="93">
        <f>SUM(S171:S198)</f>
        <v>7500000</v>
      </c>
      <c r="T199" s="180"/>
      <c r="U199" s="200"/>
      <c r="V199" s="206"/>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c r="AR199" s="181"/>
      <c r="AS199" s="181"/>
      <c r="AT199" s="181"/>
      <c r="AU199" s="181"/>
      <c r="AV199" s="181"/>
      <c r="AW199" s="181"/>
    </row>
    <row r="200" spans="1:49" ht="38.25" customHeight="1">
      <c r="A200" s="504" t="s">
        <v>378</v>
      </c>
      <c r="B200" s="494"/>
      <c r="C200" s="494"/>
      <c r="D200" s="494"/>
      <c r="E200" s="494"/>
      <c r="F200" s="494"/>
      <c r="G200" s="494"/>
      <c r="H200" s="494"/>
      <c r="I200" s="494"/>
      <c r="J200" s="494"/>
      <c r="K200" s="494"/>
      <c r="L200" s="494"/>
      <c r="M200" s="494"/>
      <c r="N200" s="494"/>
      <c r="O200" s="494"/>
      <c r="P200" s="494"/>
      <c r="Q200" s="494"/>
      <c r="R200" s="494"/>
      <c r="S200" s="460"/>
      <c r="T200" s="180"/>
      <c r="U200" s="200"/>
      <c r="V200" s="206"/>
      <c r="W200" s="181"/>
      <c r="X200" s="181"/>
      <c r="Y200" s="181"/>
      <c r="Z200" s="181"/>
      <c r="AA200" s="181"/>
      <c r="AB200" s="181"/>
      <c r="AC200" s="181"/>
      <c r="AD200" s="181"/>
      <c r="AE200" s="181"/>
      <c r="AF200" s="181"/>
      <c r="AG200" s="181"/>
      <c r="AH200" s="181"/>
      <c r="AI200" s="181"/>
      <c r="AJ200" s="181"/>
      <c r="AK200" s="181"/>
      <c r="AL200" s="181"/>
      <c r="AM200" s="181"/>
      <c r="AN200" s="181"/>
      <c r="AO200" s="181"/>
      <c r="AP200" s="181"/>
      <c r="AQ200" s="181"/>
      <c r="AR200" s="181"/>
      <c r="AS200" s="181"/>
      <c r="AT200" s="181"/>
      <c r="AU200" s="181"/>
      <c r="AV200" s="181"/>
      <c r="AW200" s="181"/>
    </row>
    <row r="201" spans="1:49" ht="38.25" customHeight="1">
      <c r="A201" s="505" t="s">
        <v>44</v>
      </c>
      <c r="B201" s="492"/>
      <c r="C201" s="487" t="s">
        <v>379</v>
      </c>
      <c r="D201" s="80"/>
      <c r="E201" s="80" t="s">
        <v>4</v>
      </c>
      <c r="F201" s="488" t="s">
        <v>5</v>
      </c>
      <c r="G201" s="475"/>
      <c r="H201" s="488" t="s">
        <v>5</v>
      </c>
      <c r="I201" s="489"/>
      <c r="J201" s="489"/>
      <c r="K201" s="475"/>
      <c r="L201" s="304" t="s">
        <v>11</v>
      </c>
      <c r="M201" s="488" t="s">
        <v>7</v>
      </c>
      <c r="N201" s="489"/>
      <c r="O201" s="489"/>
      <c r="P201" s="489"/>
      <c r="Q201" s="489"/>
      <c r="R201" s="489"/>
      <c r="S201" s="475"/>
      <c r="T201" s="180"/>
      <c r="U201" s="200"/>
      <c r="V201" s="206"/>
      <c r="W201" s="181"/>
      <c r="X201" s="181"/>
      <c r="Y201" s="181"/>
      <c r="Z201" s="181"/>
      <c r="AA201" s="181"/>
      <c r="AB201" s="181"/>
      <c r="AC201" s="181"/>
      <c r="AD201" s="181"/>
      <c r="AE201" s="181"/>
      <c r="AF201" s="181"/>
      <c r="AG201" s="181"/>
      <c r="AH201" s="181"/>
      <c r="AI201" s="181"/>
      <c r="AJ201" s="181"/>
      <c r="AK201" s="181"/>
      <c r="AL201" s="181"/>
      <c r="AM201" s="181"/>
      <c r="AN201" s="181"/>
      <c r="AO201" s="181"/>
      <c r="AP201" s="181"/>
      <c r="AQ201" s="181"/>
      <c r="AR201" s="181"/>
      <c r="AS201" s="181"/>
      <c r="AT201" s="181"/>
      <c r="AU201" s="181"/>
      <c r="AV201" s="181"/>
      <c r="AW201" s="181"/>
    </row>
    <row r="202" spans="1:49" ht="38.25" customHeight="1">
      <c r="A202" s="493"/>
      <c r="B202" s="460"/>
      <c r="C202" s="460"/>
      <c r="D202" s="80" t="s">
        <v>8</v>
      </c>
      <c r="E202" s="80">
        <v>2025</v>
      </c>
      <c r="F202" s="488">
        <v>2029</v>
      </c>
      <c r="G202" s="475"/>
      <c r="H202" s="488">
        <v>2033</v>
      </c>
      <c r="I202" s="489"/>
      <c r="J202" s="489"/>
      <c r="K202" s="475"/>
      <c r="L202" s="304">
        <v>2037</v>
      </c>
      <c r="M202" s="490" t="s">
        <v>196</v>
      </c>
      <c r="N202" s="491"/>
      <c r="O202" s="491"/>
      <c r="P202" s="491"/>
      <c r="Q202" s="491"/>
      <c r="R202" s="491"/>
      <c r="S202" s="492"/>
      <c r="T202" s="180"/>
      <c r="U202" s="200"/>
      <c r="V202" s="206"/>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c r="AR202" s="181"/>
      <c r="AS202" s="181"/>
      <c r="AT202" s="181"/>
      <c r="AU202" s="181"/>
      <c r="AV202" s="181"/>
      <c r="AW202" s="181"/>
    </row>
    <row r="203" spans="1:49" ht="38.25" customHeight="1">
      <c r="A203" s="501"/>
      <c r="B203" s="503"/>
      <c r="C203" s="460"/>
      <c r="D203" s="101" t="s">
        <v>9</v>
      </c>
      <c r="E203" s="168">
        <v>0.15</v>
      </c>
      <c r="F203" s="495">
        <v>0.35</v>
      </c>
      <c r="G203" s="496"/>
      <c r="H203" s="495">
        <v>0.55000000000000004</v>
      </c>
      <c r="I203" s="589"/>
      <c r="J203" s="589"/>
      <c r="K203" s="496"/>
      <c r="L203" s="169">
        <v>0.75</v>
      </c>
      <c r="M203" s="493"/>
      <c r="N203" s="494"/>
      <c r="O203" s="494"/>
      <c r="P203" s="494"/>
      <c r="Q203" s="494"/>
      <c r="R203" s="494"/>
      <c r="S203" s="460"/>
      <c r="T203" s="180"/>
      <c r="U203" s="200"/>
      <c r="V203" s="206"/>
      <c r="W203" s="181"/>
      <c r="X203" s="181"/>
      <c r="Y203" s="181"/>
      <c r="Z203" s="181"/>
      <c r="AA203" s="181"/>
      <c r="AB203" s="181"/>
      <c r="AC203" s="181"/>
      <c r="AD203" s="181"/>
      <c r="AE203" s="181"/>
      <c r="AF203" s="181"/>
      <c r="AG203" s="181"/>
      <c r="AH203" s="181"/>
      <c r="AI203" s="181"/>
      <c r="AJ203" s="181"/>
      <c r="AK203" s="181"/>
      <c r="AL203" s="181"/>
      <c r="AM203" s="181"/>
      <c r="AN203" s="181"/>
      <c r="AO203" s="181"/>
      <c r="AP203" s="181"/>
      <c r="AQ203" s="181"/>
      <c r="AR203" s="181"/>
      <c r="AS203" s="181"/>
      <c r="AT203" s="181"/>
      <c r="AU203" s="181"/>
      <c r="AV203" s="181"/>
      <c r="AW203" s="181"/>
    </row>
    <row r="204" spans="1:49" ht="38.25" customHeight="1">
      <c r="A204" s="506" t="s">
        <v>12</v>
      </c>
      <c r="B204" s="492"/>
      <c r="C204" s="507" t="s">
        <v>13</v>
      </c>
      <c r="D204" s="510" t="s">
        <v>14</v>
      </c>
      <c r="E204" s="510" t="s">
        <v>7</v>
      </c>
      <c r="F204" s="500" t="s">
        <v>15</v>
      </c>
      <c r="G204" s="492"/>
      <c r="H204" s="500" t="s">
        <v>16</v>
      </c>
      <c r="I204" s="491"/>
      <c r="J204" s="491"/>
      <c r="K204" s="492"/>
      <c r="L204" s="500" t="s">
        <v>17</v>
      </c>
      <c r="M204" s="500" t="s">
        <v>18</v>
      </c>
      <c r="N204" s="473" t="s">
        <v>19</v>
      </c>
      <c r="O204" s="489"/>
      <c r="P204" s="489"/>
      <c r="Q204" s="489"/>
      <c r="R204" s="489"/>
      <c r="S204" s="475"/>
      <c r="T204" s="180"/>
      <c r="U204" s="200"/>
      <c r="V204" s="206"/>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c r="AR204" s="181"/>
      <c r="AS204" s="181"/>
      <c r="AT204" s="181"/>
      <c r="AU204" s="181"/>
      <c r="AV204" s="181"/>
      <c r="AW204" s="181"/>
    </row>
    <row r="205" spans="1:49" ht="38.25" customHeight="1">
      <c r="A205" s="494"/>
      <c r="B205" s="460"/>
      <c r="C205" s="508"/>
      <c r="D205" s="508"/>
      <c r="E205" s="508"/>
      <c r="F205" s="493"/>
      <c r="G205" s="460"/>
      <c r="H205" s="493"/>
      <c r="I205" s="520"/>
      <c r="J205" s="520"/>
      <c r="K205" s="460"/>
      <c r="L205" s="493"/>
      <c r="M205" s="493"/>
      <c r="N205" s="473" t="s">
        <v>20</v>
      </c>
      <c r="O205" s="475"/>
      <c r="P205" s="473" t="s">
        <v>21</v>
      </c>
      <c r="Q205" s="489"/>
      <c r="R205" s="475"/>
      <c r="S205" s="502" t="s">
        <v>22</v>
      </c>
      <c r="T205" s="180"/>
      <c r="U205" s="200"/>
      <c r="V205" s="206"/>
      <c r="W205" s="181"/>
      <c r="X205" s="181"/>
      <c r="Y205" s="181"/>
      <c r="Z205" s="181"/>
      <c r="AA205" s="181"/>
      <c r="AB205" s="181"/>
      <c r="AC205" s="181"/>
      <c r="AD205" s="181"/>
      <c r="AE205" s="181"/>
      <c r="AF205" s="181"/>
      <c r="AG205" s="181"/>
      <c r="AH205" s="181"/>
      <c r="AI205" s="181"/>
      <c r="AJ205" s="181"/>
      <c r="AK205" s="181"/>
      <c r="AL205" s="181"/>
      <c r="AM205" s="181"/>
      <c r="AN205" s="181"/>
      <c r="AO205" s="181"/>
      <c r="AP205" s="181"/>
      <c r="AQ205" s="181"/>
      <c r="AR205" s="181"/>
      <c r="AS205" s="181"/>
      <c r="AT205" s="181"/>
      <c r="AU205" s="181"/>
      <c r="AV205" s="181"/>
      <c r="AW205" s="181"/>
    </row>
    <row r="206" spans="1:49" ht="38.25" customHeight="1">
      <c r="A206" s="494"/>
      <c r="B206" s="460"/>
      <c r="C206" s="509"/>
      <c r="D206" s="509"/>
      <c r="E206" s="509"/>
      <c r="F206" s="501"/>
      <c r="G206" s="503"/>
      <c r="H206" s="501"/>
      <c r="I206" s="590"/>
      <c r="J206" s="590"/>
      <c r="K206" s="503"/>
      <c r="L206" s="501"/>
      <c r="M206" s="501"/>
      <c r="N206" s="305" t="s">
        <v>23</v>
      </c>
      <c r="O206" s="305" t="s">
        <v>24</v>
      </c>
      <c r="P206" s="305" t="s">
        <v>23</v>
      </c>
      <c r="Q206" s="473" t="s">
        <v>25</v>
      </c>
      <c r="R206" s="475"/>
      <c r="S206" s="503"/>
      <c r="T206" s="180"/>
      <c r="U206" s="200"/>
      <c r="V206" s="206"/>
      <c r="W206" s="181"/>
      <c r="X206" s="181"/>
      <c r="Y206" s="181"/>
      <c r="Z206" s="181"/>
      <c r="AA206" s="181"/>
      <c r="AB206" s="181"/>
      <c r="AC206" s="181"/>
      <c r="AD206" s="181"/>
      <c r="AE206" s="181"/>
      <c r="AF206" s="181"/>
      <c r="AG206" s="181"/>
      <c r="AH206" s="181"/>
      <c r="AI206" s="181"/>
      <c r="AJ206" s="181"/>
      <c r="AK206" s="181"/>
      <c r="AL206" s="181"/>
      <c r="AM206" s="181"/>
      <c r="AN206" s="181"/>
      <c r="AO206" s="181"/>
      <c r="AP206" s="181"/>
      <c r="AQ206" s="181"/>
      <c r="AR206" s="181"/>
      <c r="AS206" s="181"/>
      <c r="AT206" s="181"/>
      <c r="AU206" s="181"/>
      <c r="AV206" s="181"/>
      <c r="AW206" s="181"/>
    </row>
    <row r="207" spans="1:49" ht="75">
      <c r="A207" s="364">
        <v>1</v>
      </c>
      <c r="B207" s="365" t="s">
        <v>380</v>
      </c>
      <c r="C207" s="365" t="s">
        <v>381</v>
      </c>
      <c r="D207" s="365" t="s">
        <v>382</v>
      </c>
      <c r="E207" s="365" t="s">
        <v>260</v>
      </c>
      <c r="F207" s="582" t="s">
        <v>256</v>
      </c>
      <c r="G207" s="483"/>
      <c r="H207" s="582"/>
      <c r="I207" s="597"/>
      <c r="J207" s="597"/>
      <c r="K207" s="483"/>
      <c r="L207" s="365" t="s">
        <v>257</v>
      </c>
      <c r="M207" s="364">
        <v>100000</v>
      </c>
      <c r="N207" s="364">
        <v>100000</v>
      </c>
      <c r="O207" s="364"/>
      <c r="P207" s="364"/>
      <c r="Q207" s="482"/>
      <c r="R207" s="483"/>
      <c r="S207" s="352">
        <f t="shared" ref="S207:S208" si="22">M207-N207-P207</f>
        <v>0</v>
      </c>
      <c r="T207" s="180"/>
      <c r="U207" s="200"/>
      <c r="V207" s="206"/>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row>
    <row r="208" spans="1:49" ht="105">
      <c r="A208" s="385">
        <v>2</v>
      </c>
      <c r="B208" s="386" t="s">
        <v>383</v>
      </c>
      <c r="C208" s="386" t="s">
        <v>384</v>
      </c>
      <c r="D208" s="386" t="s">
        <v>385</v>
      </c>
      <c r="E208" s="386" t="s">
        <v>260</v>
      </c>
      <c r="F208" s="737" t="s">
        <v>256</v>
      </c>
      <c r="G208" s="738"/>
      <c r="H208" s="739"/>
      <c r="I208" s="740"/>
      <c r="J208" s="740"/>
      <c r="K208" s="741"/>
      <c r="L208" s="386" t="s">
        <v>360</v>
      </c>
      <c r="M208" s="385">
        <v>250000</v>
      </c>
      <c r="N208" s="385">
        <v>250000</v>
      </c>
      <c r="O208" s="385"/>
      <c r="P208" s="385"/>
      <c r="Q208" s="739"/>
      <c r="R208" s="738"/>
      <c r="S208" s="353">
        <f t="shared" si="22"/>
        <v>0</v>
      </c>
      <c r="T208" s="180"/>
      <c r="U208" s="200"/>
      <c r="V208" s="206"/>
      <c r="W208" s="181"/>
      <c r="X208" s="181"/>
      <c r="Y208" s="181"/>
      <c r="Z208" s="181"/>
      <c r="AA208" s="181"/>
      <c r="AB208" s="181"/>
      <c r="AC208" s="181"/>
      <c r="AD208" s="181"/>
      <c r="AE208" s="181"/>
      <c r="AF208" s="181"/>
      <c r="AG208" s="181"/>
      <c r="AH208" s="181"/>
      <c r="AI208" s="181"/>
      <c r="AJ208" s="181"/>
      <c r="AK208" s="181"/>
      <c r="AL208" s="181"/>
      <c r="AM208" s="181"/>
      <c r="AN208" s="181"/>
      <c r="AO208" s="181"/>
      <c r="AP208" s="181"/>
      <c r="AQ208" s="181"/>
      <c r="AR208" s="181"/>
      <c r="AS208" s="181"/>
      <c r="AT208" s="181"/>
      <c r="AU208" s="181"/>
      <c r="AV208" s="181"/>
      <c r="AW208" s="181"/>
    </row>
    <row r="209" spans="1:49" ht="60">
      <c r="A209" s="350">
        <v>3</v>
      </c>
      <c r="B209" s="366" t="s">
        <v>426</v>
      </c>
      <c r="C209" s="366" t="s">
        <v>427</v>
      </c>
      <c r="D209" s="366" t="s">
        <v>428</v>
      </c>
      <c r="E209" s="366" t="s">
        <v>260</v>
      </c>
      <c r="F209" s="751" t="s">
        <v>256</v>
      </c>
      <c r="G209" s="752"/>
      <c r="H209" s="748"/>
      <c r="I209" s="749"/>
      <c r="J209" s="749"/>
      <c r="K209" s="750"/>
      <c r="L209" s="366">
        <v>2026</v>
      </c>
      <c r="M209" s="350">
        <v>136710</v>
      </c>
      <c r="N209" s="350">
        <v>136710</v>
      </c>
      <c r="O209" s="350"/>
      <c r="P209" s="350"/>
      <c r="Q209" s="748"/>
      <c r="R209" s="750"/>
      <c r="S209" s="350">
        <v>0</v>
      </c>
      <c r="T209" s="180"/>
      <c r="U209" s="200"/>
      <c r="V209" s="206"/>
      <c r="W209" s="181"/>
      <c r="X209" s="181"/>
      <c r="Y209" s="181"/>
      <c r="Z209" s="181"/>
      <c r="AA209" s="181"/>
      <c r="AB209" s="181"/>
      <c r="AC209" s="181"/>
      <c r="AD209" s="181"/>
      <c r="AE209" s="181"/>
      <c r="AF209" s="181"/>
      <c r="AG209" s="181"/>
      <c r="AH209" s="181"/>
      <c r="AI209" s="181"/>
      <c r="AJ209" s="181"/>
      <c r="AK209" s="181"/>
      <c r="AL209" s="181"/>
      <c r="AM209" s="181"/>
      <c r="AN209" s="181"/>
      <c r="AO209" s="181"/>
      <c r="AP209" s="181"/>
      <c r="AQ209" s="181"/>
      <c r="AR209" s="181"/>
      <c r="AS209" s="181"/>
      <c r="AT209" s="181"/>
      <c r="AU209" s="181"/>
      <c r="AV209" s="181"/>
      <c r="AW209" s="181"/>
    </row>
    <row r="210" spans="1:49" ht="60">
      <c r="A210" s="387">
        <v>4</v>
      </c>
      <c r="B210" s="388" t="s">
        <v>386</v>
      </c>
      <c r="C210" s="388" t="s">
        <v>387</v>
      </c>
      <c r="D210" s="366" t="s">
        <v>428</v>
      </c>
      <c r="E210" s="366" t="s">
        <v>260</v>
      </c>
      <c r="F210" s="751" t="s">
        <v>256</v>
      </c>
      <c r="G210" s="752"/>
      <c r="H210" s="742"/>
      <c r="I210" s="742"/>
      <c r="J210" s="742"/>
      <c r="K210" s="742"/>
      <c r="L210" s="388" t="s">
        <v>360</v>
      </c>
      <c r="M210" s="387">
        <v>300000</v>
      </c>
      <c r="N210" s="387">
        <v>300000</v>
      </c>
      <c r="O210" s="387"/>
      <c r="P210" s="387"/>
      <c r="Q210" s="746"/>
      <c r="R210" s="747"/>
      <c r="S210" s="387">
        <v>0</v>
      </c>
      <c r="T210" s="180"/>
      <c r="U210" s="200"/>
      <c r="V210" s="206"/>
      <c r="W210" s="181"/>
      <c r="X210" s="181"/>
      <c r="Y210" s="181"/>
      <c r="Z210" s="181"/>
      <c r="AA210" s="181"/>
      <c r="AB210" s="181"/>
      <c r="AC210" s="181"/>
      <c r="AD210" s="181"/>
      <c r="AE210" s="181"/>
      <c r="AF210" s="181"/>
      <c r="AG210" s="181"/>
      <c r="AH210" s="181"/>
      <c r="AI210" s="181"/>
      <c r="AJ210" s="181"/>
      <c r="AK210" s="181"/>
      <c r="AL210" s="181"/>
      <c r="AM210" s="181"/>
      <c r="AN210" s="181"/>
      <c r="AO210" s="181"/>
      <c r="AP210" s="181"/>
      <c r="AQ210" s="181"/>
      <c r="AR210" s="181"/>
      <c r="AS210" s="181"/>
      <c r="AT210" s="181"/>
      <c r="AU210" s="181"/>
      <c r="AV210" s="181"/>
      <c r="AW210" s="181"/>
    </row>
    <row r="211" spans="1:49" ht="34.5">
      <c r="A211" s="90"/>
      <c r="B211" s="363"/>
      <c r="C211" s="363"/>
      <c r="D211" s="112"/>
      <c r="E211" s="112"/>
      <c r="F211" s="573"/>
      <c r="G211" s="573"/>
      <c r="H211" s="573"/>
      <c r="I211" s="573"/>
      <c r="J211" s="573"/>
      <c r="K211" s="573"/>
      <c r="L211" s="112"/>
      <c r="M211" s="93">
        <f>SUM(M178:M210)</f>
        <v>38944754</v>
      </c>
      <c r="N211" s="93">
        <f>SUM(N178:N210)</f>
        <v>4184754</v>
      </c>
      <c r="O211" s="93">
        <f>SUM(O178:O210)</f>
        <v>0</v>
      </c>
      <c r="P211" s="93">
        <f>SUM(P178:P210)</f>
        <v>19960000</v>
      </c>
      <c r="Q211" s="484">
        <f>SUM(Q178:Q210)</f>
        <v>0</v>
      </c>
      <c r="R211" s="475"/>
      <c r="S211" s="93">
        <f>SUM(S178:S210)</f>
        <v>15000000</v>
      </c>
      <c r="T211" s="180"/>
      <c r="U211" s="200"/>
      <c r="V211" s="206"/>
      <c r="W211" s="181"/>
      <c r="X211" s="181"/>
      <c r="Y211" s="181"/>
      <c r="Z211" s="181"/>
      <c r="AA211" s="181"/>
      <c r="AB211" s="181"/>
      <c r="AC211" s="181"/>
      <c r="AD211" s="181"/>
      <c r="AE211" s="181"/>
      <c r="AF211" s="181"/>
      <c r="AG211" s="181"/>
      <c r="AH211" s="181"/>
      <c r="AI211" s="181"/>
      <c r="AJ211" s="181"/>
      <c r="AK211" s="181"/>
      <c r="AL211" s="181"/>
      <c r="AM211" s="181"/>
      <c r="AN211" s="181"/>
      <c r="AO211" s="181"/>
      <c r="AP211" s="181"/>
      <c r="AQ211" s="181"/>
      <c r="AR211" s="181"/>
      <c r="AS211" s="181"/>
      <c r="AT211" s="181"/>
      <c r="AU211" s="181"/>
      <c r="AV211" s="181"/>
      <c r="AW211" s="181"/>
    </row>
    <row r="212" spans="1:49" ht="38.25" customHeight="1">
      <c r="A212" s="504" t="s">
        <v>388</v>
      </c>
      <c r="B212" s="494"/>
      <c r="C212" s="494"/>
      <c r="D212" s="494"/>
      <c r="E212" s="494"/>
      <c r="F212" s="494"/>
      <c r="G212" s="494"/>
      <c r="H212" s="494"/>
      <c r="I212" s="494"/>
      <c r="J212" s="494"/>
      <c r="K212" s="494"/>
      <c r="L212" s="494"/>
      <c r="M212" s="494"/>
      <c r="N212" s="494"/>
      <c r="O212" s="494"/>
      <c r="P212" s="494"/>
      <c r="Q212" s="494"/>
      <c r="R212" s="494"/>
      <c r="S212" s="460"/>
      <c r="T212" s="180"/>
      <c r="U212" s="200"/>
      <c r="V212" s="206"/>
      <c r="W212" s="181"/>
      <c r="X212" s="181"/>
      <c r="Y212" s="181"/>
      <c r="Z212" s="181"/>
      <c r="AA212" s="181"/>
      <c r="AB212" s="181"/>
      <c r="AC212" s="181"/>
      <c r="AD212" s="181"/>
      <c r="AE212" s="181"/>
      <c r="AF212" s="181"/>
      <c r="AG212" s="181"/>
      <c r="AH212" s="181"/>
      <c r="AI212" s="181"/>
      <c r="AJ212" s="181"/>
      <c r="AK212" s="181"/>
      <c r="AL212" s="181"/>
      <c r="AM212" s="181"/>
      <c r="AN212" s="181"/>
      <c r="AO212" s="181"/>
      <c r="AP212" s="181"/>
      <c r="AQ212" s="181"/>
      <c r="AR212" s="181"/>
      <c r="AS212" s="181"/>
      <c r="AT212" s="181"/>
      <c r="AU212" s="181"/>
      <c r="AV212" s="181"/>
      <c r="AW212" s="181"/>
    </row>
    <row r="213" spans="1:49" ht="38.25" customHeight="1">
      <c r="A213" s="505" t="s">
        <v>209</v>
      </c>
      <c r="B213" s="492"/>
      <c r="C213" s="487" t="s">
        <v>210</v>
      </c>
      <c r="D213" s="80"/>
      <c r="E213" s="80" t="s">
        <v>4</v>
      </c>
      <c r="F213" s="488" t="s">
        <v>5</v>
      </c>
      <c r="G213" s="475"/>
      <c r="H213" s="488" t="s">
        <v>5</v>
      </c>
      <c r="I213" s="489"/>
      <c r="J213" s="489"/>
      <c r="K213" s="475"/>
      <c r="L213" s="304" t="s">
        <v>11</v>
      </c>
      <c r="M213" s="488" t="s">
        <v>7</v>
      </c>
      <c r="N213" s="489"/>
      <c r="O213" s="489"/>
      <c r="P213" s="489"/>
      <c r="Q213" s="489"/>
      <c r="R213" s="489"/>
      <c r="S213" s="475"/>
      <c r="T213" s="180"/>
      <c r="U213" s="200"/>
      <c r="V213" s="206"/>
      <c r="W213" s="181"/>
      <c r="X213" s="181"/>
      <c r="Y213" s="181"/>
      <c r="Z213" s="181"/>
      <c r="AA213" s="181"/>
      <c r="AB213" s="181"/>
      <c r="AC213" s="181"/>
      <c r="AD213" s="181"/>
      <c r="AE213" s="181"/>
      <c r="AF213" s="181"/>
      <c r="AG213" s="181"/>
      <c r="AH213" s="181"/>
      <c r="AI213" s="181"/>
      <c r="AJ213" s="181"/>
      <c r="AK213" s="181"/>
      <c r="AL213" s="181"/>
      <c r="AM213" s="181"/>
      <c r="AN213" s="181"/>
      <c r="AO213" s="181"/>
      <c r="AP213" s="181"/>
      <c r="AQ213" s="181"/>
      <c r="AR213" s="181"/>
      <c r="AS213" s="181"/>
      <c r="AT213" s="181"/>
      <c r="AU213" s="181"/>
      <c r="AV213" s="181"/>
      <c r="AW213" s="181"/>
    </row>
    <row r="214" spans="1:49" ht="38.25" customHeight="1">
      <c r="A214" s="493"/>
      <c r="B214" s="460"/>
      <c r="C214" s="460"/>
      <c r="D214" s="80" t="s">
        <v>8</v>
      </c>
      <c r="E214" s="80">
        <v>2025</v>
      </c>
      <c r="F214" s="488">
        <v>2029</v>
      </c>
      <c r="G214" s="475"/>
      <c r="H214" s="488">
        <v>2033</v>
      </c>
      <c r="I214" s="489"/>
      <c r="J214" s="489"/>
      <c r="K214" s="475"/>
      <c r="L214" s="304">
        <v>2037</v>
      </c>
      <c r="M214" s="490" t="s">
        <v>196</v>
      </c>
      <c r="N214" s="491"/>
      <c r="O214" s="491"/>
      <c r="P214" s="491"/>
      <c r="Q214" s="491"/>
      <c r="R214" s="491"/>
      <c r="S214" s="492"/>
      <c r="T214" s="180"/>
      <c r="U214" s="200"/>
      <c r="V214" s="206"/>
      <c r="W214" s="181"/>
      <c r="X214" s="181"/>
      <c r="Y214" s="181"/>
      <c r="Z214" s="181"/>
      <c r="AA214" s="181"/>
      <c r="AB214" s="181"/>
      <c r="AC214" s="181"/>
      <c r="AD214" s="181"/>
      <c r="AE214" s="181"/>
      <c r="AF214" s="181"/>
      <c r="AG214" s="181"/>
      <c r="AH214" s="181"/>
      <c r="AI214" s="181"/>
      <c r="AJ214" s="181"/>
      <c r="AK214" s="181"/>
      <c r="AL214" s="181"/>
      <c r="AM214" s="181"/>
      <c r="AN214" s="181"/>
      <c r="AO214" s="181"/>
      <c r="AP214" s="181"/>
      <c r="AQ214" s="181"/>
      <c r="AR214" s="181"/>
      <c r="AS214" s="181"/>
      <c r="AT214" s="181"/>
      <c r="AU214" s="181"/>
      <c r="AV214" s="181"/>
      <c r="AW214" s="181"/>
    </row>
    <row r="215" spans="1:49" ht="38.25" customHeight="1">
      <c r="A215" s="493"/>
      <c r="B215" s="460"/>
      <c r="C215" s="460"/>
      <c r="D215" s="101" t="s">
        <v>9</v>
      </c>
      <c r="E215" s="168">
        <v>0.1</v>
      </c>
      <c r="F215" s="495">
        <v>0.2</v>
      </c>
      <c r="G215" s="496"/>
      <c r="H215" s="495">
        <v>0.35</v>
      </c>
      <c r="I215" s="589"/>
      <c r="J215" s="589"/>
      <c r="K215" s="496"/>
      <c r="L215" s="169">
        <v>0.45</v>
      </c>
      <c r="M215" s="493"/>
      <c r="N215" s="494"/>
      <c r="O215" s="494"/>
      <c r="P215" s="494"/>
      <c r="Q215" s="494"/>
      <c r="R215" s="494"/>
      <c r="S215" s="460"/>
      <c r="T215" s="180"/>
      <c r="U215" s="200"/>
      <c r="V215" s="206"/>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row>
    <row r="216" spans="1:49" ht="38.25" customHeight="1">
      <c r="A216" s="756" t="s">
        <v>12</v>
      </c>
      <c r="B216" s="675"/>
      <c r="C216" s="602" t="s">
        <v>13</v>
      </c>
      <c r="D216" s="510" t="s">
        <v>14</v>
      </c>
      <c r="E216" s="510" t="s">
        <v>7</v>
      </c>
      <c r="F216" s="500" t="s">
        <v>15</v>
      </c>
      <c r="G216" s="492"/>
      <c r="H216" s="500" t="s">
        <v>16</v>
      </c>
      <c r="I216" s="491"/>
      <c r="J216" s="491"/>
      <c r="K216" s="492"/>
      <c r="L216" s="500" t="s">
        <v>17</v>
      </c>
      <c r="M216" s="500" t="s">
        <v>18</v>
      </c>
      <c r="N216" s="473" t="s">
        <v>19</v>
      </c>
      <c r="O216" s="489"/>
      <c r="P216" s="489"/>
      <c r="Q216" s="489"/>
      <c r="R216" s="489"/>
      <c r="S216" s="475"/>
      <c r="T216" s="180"/>
      <c r="U216" s="200"/>
      <c r="V216" s="206"/>
      <c r="W216" s="181"/>
      <c r="X216" s="181"/>
      <c r="Y216" s="181"/>
      <c r="Z216" s="181"/>
      <c r="AA216" s="181"/>
      <c r="AB216" s="181"/>
      <c r="AC216" s="181"/>
      <c r="AD216" s="181"/>
      <c r="AE216" s="181"/>
      <c r="AF216" s="181"/>
      <c r="AG216" s="181"/>
      <c r="AH216" s="181"/>
      <c r="AI216" s="181"/>
      <c r="AJ216" s="181"/>
      <c r="AK216" s="181"/>
      <c r="AL216" s="181"/>
      <c r="AM216" s="181"/>
      <c r="AN216" s="181"/>
      <c r="AO216" s="181"/>
      <c r="AP216" s="181"/>
      <c r="AQ216" s="181"/>
      <c r="AR216" s="181"/>
      <c r="AS216" s="181"/>
      <c r="AT216" s="181"/>
      <c r="AU216" s="181"/>
      <c r="AV216" s="181"/>
      <c r="AW216" s="181"/>
    </row>
    <row r="217" spans="1:49" ht="38.25" customHeight="1">
      <c r="A217" s="675"/>
      <c r="B217" s="675"/>
      <c r="C217" s="460"/>
      <c r="D217" s="508"/>
      <c r="E217" s="508"/>
      <c r="F217" s="493"/>
      <c r="G217" s="460"/>
      <c r="H217" s="493"/>
      <c r="I217" s="520"/>
      <c r="J217" s="520"/>
      <c r="K217" s="460"/>
      <c r="L217" s="493"/>
      <c r="M217" s="493"/>
      <c r="N217" s="473" t="s">
        <v>20</v>
      </c>
      <c r="O217" s="475"/>
      <c r="P217" s="473" t="s">
        <v>21</v>
      </c>
      <c r="Q217" s="489"/>
      <c r="R217" s="475"/>
      <c r="S217" s="502" t="s">
        <v>22</v>
      </c>
      <c r="T217" s="180"/>
      <c r="U217" s="200"/>
      <c r="V217" s="206"/>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row>
    <row r="218" spans="1:49" ht="38.25" customHeight="1">
      <c r="A218" s="757"/>
      <c r="B218" s="757"/>
      <c r="C218" s="460"/>
      <c r="D218" s="508"/>
      <c r="E218" s="508"/>
      <c r="F218" s="493"/>
      <c r="G218" s="460"/>
      <c r="H218" s="493"/>
      <c r="I218" s="494"/>
      <c r="J218" s="494"/>
      <c r="K218" s="460"/>
      <c r="L218" s="493"/>
      <c r="M218" s="493"/>
      <c r="N218" s="116" t="s">
        <v>23</v>
      </c>
      <c r="O218" s="116" t="s">
        <v>24</v>
      </c>
      <c r="P218" s="116" t="s">
        <v>23</v>
      </c>
      <c r="Q218" s="500" t="s">
        <v>25</v>
      </c>
      <c r="R218" s="492"/>
      <c r="S218" s="460"/>
      <c r="T218" s="180"/>
      <c r="U218" s="200"/>
      <c r="V218" s="206"/>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1"/>
      <c r="AR218" s="181"/>
      <c r="AS218" s="181"/>
      <c r="AT218" s="181"/>
      <c r="AU218" s="181"/>
      <c r="AV218" s="181"/>
      <c r="AW218" s="181"/>
    </row>
    <row r="219" spans="1:49" ht="54">
      <c r="A219" s="378">
        <v>1</v>
      </c>
      <c r="B219" s="355" t="s">
        <v>389</v>
      </c>
      <c r="C219" s="367" t="s">
        <v>390</v>
      </c>
      <c r="D219" s="368"/>
      <c r="E219" s="368"/>
      <c r="F219" s="754" t="s">
        <v>391</v>
      </c>
      <c r="G219" s="754"/>
      <c r="H219" s="753"/>
      <c r="I219" s="753"/>
      <c r="J219" s="753"/>
      <c r="K219" s="753"/>
      <c r="L219" s="367" t="s">
        <v>374</v>
      </c>
      <c r="M219" s="369"/>
      <c r="N219" s="370"/>
      <c r="O219" s="370"/>
      <c r="P219" s="370"/>
      <c r="Q219" s="744"/>
      <c r="R219" s="744"/>
      <c r="S219" s="370"/>
      <c r="T219" s="180"/>
      <c r="U219" s="200"/>
      <c r="V219" s="206"/>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1"/>
      <c r="AR219" s="181"/>
      <c r="AS219" s="181"/>
      <c r="AT219" s="181"/>
      <c r="AU219" s="181"/>
      <c r="AV219" s="181"/>
      <c r="AW219" s="181"/>
    </row>
    <row r="220" spans="1:49" ht="195">
      <c r="A220" s="372">
        <v>2</v>
      </c>
      <c r="B220" s="366" t="s">
        <v>392</v>
      </c>
      <c r="C220" s="380" t="s">
        <v>393</v>
      </c>
      <c r="D220" s="379" t="s">
        <v>394</v>
      </c>
      <c r="E220" s="366" t="s">
        <v>395</v>
      </c>
      <c r="F220" s="755" t="s">
        <v>256</v>
      </c>
      <c r="G220" s="745"/>
      <c r="H220" s="498"/>
      <c r="I220" s="743"/>
      <c r="J220" s="743"/>
      <c r="K220" s="499"/>
      <c r="L220" s="371" t="s">
        <v>339</v>
      </c>
      <c r="M220" s="372"/>
      <c r="N220" s="372"/>
      <c r="O220" s="372"/>
      <c r="P220" s="372"/>
      <c r="Q220" s="498"/>
      <c r="R220" s="745"/>
      <c r="S220" s="373">
        <f t="shared" ref="S220" si="23">M220-N220-P220</f>
        <v>0</v>
      </c>
      <c r="T220" s="180"/>
      <c r="U220" s="200"/>
      <c r="V220" s="206"/>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1"/>
      <c r="AR220" s="181"/>
      <c r="AS220" s="181"/>
      <c r="AT220" s="181"/>
      <c r="AU220" s="181"/>
      <c r="AV220" s="181"/>
      <c r="AW220" s="181"/>
    </row>
    <row r="221" spans="1:49" ht="38.25" customHeight="1">
      <c r="A221" s="359"/>
      <c r="B221" s="111"/>
      <c r="C221" s="112"/>
      <c r="D221" s="112"/>
      <c r="E221" s="111"/>
      <c r="F221" s="758"/>
      <c r="G221" s="758"/>
      <c r="H221" s="758"/>
      <c r="I221" s="758"/>
      <c r="J221" s="758"/>
      <c r="K221" s="758"/>
      <c r="L221" s="112"/>
      <c r="M221" s="114">
        <f>SUM(M191:M200)</f>
        <v>27758044</v>
      </c>
      <c r="N221" s="114">
        <f>SUM(N191:N200)</f>
        <v>2878044</v>
      </c>
      <c r="O221" s="114">
        <f>SUM(O191:O200)</f>
        <v>0</v>
      </c>
      <c r="P221" s="114">
        <f>SUM(P191:P200)</f>
        <v>10080000</v>
      </c>
      <c r="Q221" s="609">
        <f>SUM(Q191:Q200)</f>
        <v>0</v>
      </c>
      <c r="R221" s="503"/>
      <c r="S221" s="114">
        <f>SUM(S191:S200)</f>
        <v>15000000</v>
      </c>
      <c r="T221" s="180"/>
      <c r="U221" s="200"/>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1"/>
      <c r="AR221" s="181"/>
      <c r="AS221" s="181"/>
      <c r="AT221" s="181"/>
      <c r="AU221" s="181"/>
      <c r="AV221" s="181"/>
      <c r="AW221" s="181"/>
    </row>
    <row r="222" spans="1:49" ht="38.25" customHeight="1">
      <c r="A222" s="504" t="s">
        <v>396</v>
      </c>
      <c r="B222" s="494"/>
      <c r="C222" s="494"/>
      <c r="D222" s="494"/>
      <c r="E222" s="494"/>
      <c r="F222" s="494"/>
      <c r="G222" s="494"/>
      <c r="H222" s="494"/>
      <c r="I222" s="494"/>
      <c r="J222" s="494"/>
      <c r="K222" s="494"/>
      <c r="L222" s="494"/>
      <c r="M222" s="494"/>
      <c r="N222" s="494"/>
      <c r="O222" s="494"/>
      <c r="P222" s="494"/>
      <c r="Q222" s="494"/>
      <c r="R222" s="494"/>
      <c r="S222" s="460"/>
      <c r="T222" s="180"/>
      <c r="U222" s="200"/>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1"/>
      <c r="AT222" s="181"/>
      <c r="AU222" s="181"/>
      <c r="AV222" s="181"/>
      <c r="AW222" s="181"/>
    </row>
    <row r="223" spans="1:49" ht="38.25" customHeight="1">
      <c r="A223" s="505" t="s">
        <v>213</v>
      </c>
      <c r="B223" s="492"/>
      <c r="C223" s="487" t="s">
        <v>397</v>
      </c>
      <c r="D223" s="80"/>
      <c r="E223" s="80" t="s">
        <v>4</v>
      </c>
      <c r="F223" s="488" t="s">
        <v>5</v>
      </c>
      <c r="G223" s="475"/>
      <c r="H223" s="488" t="s">
        <v>5</v>
      </c>
      <c r="I223" s="489"/>
      <c r="J223" s="489"/>
      <c r="K223" s="475"/>
      <c r="L223" s="304" t="s">
        <v>11</v>
      </c>
      <c r="M223" s="488" t="s">
        <v>7</v>
      </c>
      <c r="N223" s="489"/>
      <c r="O223" s="489"/>
      <c r="P223" s="489"/>
      <c r="Q223" s="489"/>
      <c r="R223" s="489"/>
      <c r="S223" s="475"/>
      <c r="T223" s="180"/>
      <c r="U223" s="200"/>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1"/>
      <c r="AT223" s="181"/>
      <c r="AU223" s="181"/>
      <c r="AV223" s="181"/>
      <c r="AW223" s="181"/>
    </row>
    <row r="224" spans="1:49" ht="38.25" customHeight="1">
      <c r="A224" s="493"/>
      <c r="B224" s="460"/>
      <c r="C224" s="460"/>
      <c r="D224" s="80" t="s">
        <v>8</v>
      </c>
      <c r="E224" s="80">
        <v>2025</v>
      </c>
      <c r="F224" s="488">
        <v>2029</v>
      </c>
      <c r="G224" s="475"/>
      <c r="H224" s="488">
        <v>2033</v>
      </c>
      <c r="I224" s="489"/>
      <c r="J224" s="489"/>
      <c r="K224" s="475"/>
      <c r="L224" s="304">
        <v>2037</v>
      </c>
      <c r="M224" s="490" t="s">
        <v>36</v>
      </c>
      <c r="N224" s="491"/>
      <c r="O224" s="491"/>
      <c r="P224" s="491"/>
      <c r="Q224" s="491"/>
      <c r="R224" s="491"/>
      <c r="S224" s="492"/>
      <c r="T224" s="180"/>
      <c r="U224" s="200"/>
      <c r="V224" s="181"/>
      <c r="W224" s="181"/>
      <c r="X224" s="181"/>
      <c r="Y224" s="181"/>
      <c r="Z224" s="181"/>
      <c r="AA224" s="181"/>
      <c r="AB224" s="181"/>
      <c r="AC224" s="181"/>
      <c r="AD224" s="181"/>
      <c r="AE224" s="181"/>
      <c r="AF224" s="181"/>
      <c r="AG224" s="181"/>
      <c r="AH224" s="181"/>
      <c r="AI224" s="181"/>
      <c r="AJ224" s="181"/>
      <c r="AK224" s="181"/>
      <c r="AL224" s="181"/>
      <c r="AM224" s="181"/>
      <c r="AN224" s="181"/>
      <c r="AO224" s="181"/>
      <c r="AP224" s="181"/>
      <c r="AQ224" s="181"/>
      <c r="AR224" s="181"/>
      <c r="AS224" s="181"/>
      <c r="AT224" s="181"/>
      <c r="AU224" s="181"/>
      <c r="AV224" s="181"/>
      <c r="AW224" s="181"/>
    </row>
    <row r="225" spans="1:49" ht="38.25" customHeight="1">
      <c r="A225" s="501"/>
      <c r="B225" s="503"/>
      <c r="C225" s="460"/>
      <c r="D225" s="101" t="s">
        <v>9</v>
      </c>
      <c r="E225" s="101">
        <v>4.0999999999999996</v>
      </c>
      <c r="F225" s="490">
        <v>4.8</v>
      </c>
      <c r="G225" s="492"/>
      <c r="H225" s="490">
        <v>6</v>
      </c>
      <c r="I225" s="491"/>
      <c r="J225" s="491"/>
      <c r="K225" s="492"/>
      <c r="L225" s="306">
        <v>8</v>
      </c>
      <c r="M225" s="493"/>
      <c r="N225" s="494"/>
      <c r="O225" s="494"/>
      <c r="P225" s="494"/>
      <c r="Q225" s="494"/>
      <c r="R225" s="494"/>
      <c r="S225" s="460"/>
      <c r="T225" s="180"/>
      <c r="U225" s="200"/>
      <c r="V225" s="181"/>
      <c r="W225" s="181"/>
      <c r="X225" s="181"/>
      <c r="Y225" s="181"/>
      <c r="Z225" s="181"/>
      <c r="AA225" s="181"/>
      <c r="AB225" s="181"/>
      <c r="AC225" s="181"/>
      <c r="AD225" s="181"/>
      <c r="AE225" s="181"/>
      <c r="AF225" s="181"/>
      <c r="AG225" s="181"/>
      <c r="AH225" s="181"/>
      <c r="AI225" s="181"/>
      <c r="AJ225" s="181"/>
      <c r="AK225" s="181"/>
      <c r="AL225" s="181"/>
      <c r="AM225" s="181"/>
      <c r="AN225" s="181"/>
      <c r="AO225" s="181"/>
      <c r="AP225" s="181"/>
      <c r="AQ225" s="181"/>
      <c r="AR225" s="181"/>
      <c r="AS225" s="181"/>
      <c r="AT225" s="181"/>
      <c r="AU225" s="181"/>
      <c r="AV225" s="181"/>
      <c r="AW225" s="181"/>
    </row>
    <row r="226" spans="1:49" ht="38.25" customHeight="1">
      <c r="A226" s="506" t="s">
        <v>12</v>
      </c>
      <c r="B226" s="491"/>
      <c r="C226" s="507" t="s">
        <v>13</v>
      </c>
      <c r="D226" s="502" t="s">
        <v>14</v>
      </c>
      <c r="E226" s="510" t="s">
        <v>7</v>
      </c>
      <c r="F226" s="500" t="s">
        <v>15</v>
      </c>
      <c r="G226" s="492"/>
      <c r="H226" s="500" t="s">
        <v>16</v>
      </c>
      <c r="I226" s="491"/>
      <c r="J226" s="491"/>
      <c r="K226" s="492"/>
      <c r="L226" s="500" t="s">
        <v>17</v>
      </c>
      <c r="M226" s="500" t="s">
        <v>18</v>
      </c>
      <c r="N226" s="473" t="s">
        <v>19</v>
      </c>
      <c r="O226" s="489"/>
      <c r="P226" s="489"/>
      <c r="Q226" s="489"/>
      <c r="R226" s="489"/>
      <c r="S226" s="475"/>
      <c r="T226" s="180"/>
      <c r="U226" s="200"/>
      <c r="V226" s="181"/>
      <c r="W226" s="181"/>
      <c r="X226" s="181"/>
      <c r="Y226" s="181"/>
      <c r="Z226" s="181"/>
      <c r="AA226" s="181"/>
      <c r="AB226" s="181"/>
      <c r="AC226" s="181"/>
      <c r="AD226" s="181"/>
      <c r="AE226" s="181"/>
      <c r="AF226" s="181"/>
      <c r="AG226" s="181"/>
      <c r="AH226" s="181"/>
      <c r="AI226" s="181"/>
      <c r="AJ226" s="181"/>
      <c r="AK226" s="181"/>
      <c r="AL226" s="181"/>
      <c r="AM226" s="181"/>
      <c r="AN226" s="181"/>
      <c r="AO226" s="181"/>
      <c r="AP226" s="181"/>
      <c r="AQ226" s="181"/>
      <c r="AR226" s="181"/>
      <c r="AS226" s="181"/>
      <c r="AT226" s="181"/>
      <c r="AU226" s="181"/>
      <c r="AV226" s="181"/>
      <c r="AW226" s="181"/>
    </row>
    <row r="227" spans="1:49" ht="38.25" customHeight="1">
      <c r="A227" s="494"/>
      <c r="B227" s="494"/>
      <c r="C227" s="508"/>
      <c r="D227" s="460"/>
      <c r="E227" s="508"/>
      <c r="F227" s="493"/>
      <c r="G227" s="460"/>
      <c r="H227" s="493"/>
      <c r="I227" s="520"/>
      <c r="J227" s="520"/>
      <c r="K227" s="460"/>
      <c r="L227" s="493"/>
      <c r="M227" s="493"/>
      <c r="N227" s="473" t="s">
        <v>20</v>
      </c>
      <c r="O227" s="475"/>
      <c r="P227" s="473" t="s">
        <v>21</v>
      </c>
      <c r="Q227" s="489"/>
      <c r="R227" s="475"/>
      <c r="S227" s="502" t="s">
        <v>22</v>
      </c>
      <c r="T227" s="180"/>
      <c r="U227" s="200"/>
      <c r="V227" s="181"/>
      <c r="W227" s="181"/>
      <c r="X227" s="181"/>
      <c r="Y227" s="181"/>
      <c r="Z227" s="181"/>
      <c r="AA227" s="181"/>
      <c r="AB227" s="181"/>
      <c r="AC227" s="181"/>
      <c r="AD227" s="181"/>
      <c r="AE227" s="181"/>
      <c r="AF227" s="181"/>
      <c r="AG227" s="181"/>
      <c r="AH227" s="181"/>
      <c r="AI227" s="181"/>
      <c r="AJ227" s="181"/>
      <c r="AK227" s="181"/>
      <c r="AL227" s="181"/>
      <c r="AM227" s="181"/>
      <c r="AN227" s="181"/>
      <c r="AO227" s="181"/>
      <c r="AP227" s="181"/>
      <c r="AQ227" s="181"/>
      <c r="AR227" s="181"/>
      <c r="AS227" s="181"/>
      <c r="AT227" s="181"/>
      <c r="AU227" s="181"/>
      <c r="AV227" s="181"/>
      <c r="AW227" s="181"/>
    </row>
    <row r="228" spans="1:49" ht="38.25" customHeight="1">
      <c r="A228" s="494"/>
      <c r="B228" s="494"/>
      <c r="C228" s="509"/>
      <c r="D228" s="460"/>
      <c r="E228" s="508"/>
      <c r="F228" s="493"/>
      <c r="G228" s="460"/>
      <c r="H228" s="493"/>
      <c r="I228" s="494"/>
      <c r="J228" s="494"/>
      <c r="K228" s="460"/>
      <c r="L228" s="493"/>
      <c r="M228" s="493"/>
      <c r="N228" s="116" t="s">
        <v>23</v>
      </c>
      <c r="O228" s="116" t="s">
        <v>24</v>
      </c>
      <c r="P228" s="116" t="s">
        <v>23</v>
      </c>
      <c r="Q228" s="473" t="s">
        <v>25</v>
      </c>
      <c r="R228" s="475"/>
      <c r="S228" s="460"/>
      <c r="T228" s="180"/>
      <c r="U228" s="200"/>
      <c r="V228" s="181"/>
      <c r="W228" s="181"/>
      <c r="X228" s="181"/>
      <c r="Y228" s="181"/>
      <c r="Z228" s="181"/>
      <c r="AA228" s="181"/>
      <c r="AB228" s="181"/>
      <c r="AC228" s="181"/>
      <c r="AD228" s="181"/>
      <c r="AE228" s="181"/>
      <c r="AF228" s="181"/>
      <c r="AG228" s="181"/>
      <c r="AH228" s="181"/>
      <c r="AI228" s="181"/>
      <c r="AJ228" s="181"/>
      <c r="AK228" s="181"/>
      <c r="AL228" s="181"/>
      <c r="AM228" s="181"/>
      <c r="AN228" s="181"/>
      <c r="AO228" s="181"/>
      <c r="AP228" s="181"/>
      <c r="AQ228" s="181"/>
      <c r="AR228" s="181"/>
      <c r="AS228" s="181"/>
      <c r="AT228" s="181"/>
      <c r="AU228" s="181"/>
      <c r="AV228" s="181"/>
      <c r="AW228" s="181"/>
    </row>
    <row r="229" spans="1:49" ht="165">
      <c r="A229" s="364">
        <v>1</v>
      </c>
      <c r="B229" s="374" t="s">
        <v>398</v>
      </c>
      <c r="C229" s="365" t="s">
        <v>399</v>
      </c>
      <c r="D229" s="375" t="s">
        <v>400</v>
      </c>
      <c r="E229" s="365"/>
      <c r="F229" s="582" t="s">
        <v>401</v>
      </c>
      <c r="G229" s="483"/>
      <c r="H229" s="482"/>
      <c r="I229" s="623"/>
      <c r="J229" s="623"/>
      <c r="K229" s="485"/>
      <c r="L229" s="374" t="s">
        <v>262</v>
      </c>
      <c r="M229" s="351">
        <v>250000</v>
      </c>
      <c r="N229" s="351"/>
      <c r="O229" s="351"/>
      <c r="P229" s="351"/>
      <c r="Q229" s="482"/>
      <c r="R229" s="483"/>
      <c r="S229" s="352">
        <f t="shared" ref="S229:S233" si="24">M229-N229-P229</f>
        <v>250000</v>
      </c>
      <c r="T229" s="180"/>
      <c r="U229" s="200"/>
      <c r="V229" s="181"/>
      <c r="W229" s="181"/>
      <c r="X229" s="181"/>
      <c r="Y229" s="181"/>
      <c r="Z229" s="181"/>
      <c r="AA229" s="181"/>
      <c r="AB229" s="181"/>
      <c r="AC229" s="181"/>
      <c r="AD229" s="181"/>
      <c r="AE229" s="181"/>
      <c r="AF229" s="181"/>
      <c r="AG229" s="181"/>
      <c r="AH229" s="181"/>
      <c r="AI229" s="181"/>
      <c r="AJ229" s="181"/>
      <c r="AK229" s="181"/>
      <c r="AL229" s="181"/>
      <c r="AM229" s="181"/>
      <c r="AN229" s="181"/>
      <c r="AO229" s="181"/>
      <c r="AP229" s="181"/>
      <c r="AQ229" s="181"/>
      <c r="AR229" s="181"/>
      <c r="AS229" s="181"/>
      <c r="AT229" s="181"/>
      <c r="AU229" s="181"/>
      <c r="AV229" s="181"/>
      <c r="AW229" s="181"/>
    </row>
    <row r="230" spans="1:49" ht="165">
      <c r="A230" s="364">
        <v>2</v>
      </c>
      <c r="B230" s="374" t="s">
        <v>402</v>
      </c>
      <c r="C230" s="365" t="s">
        <v>403</v>
      </c>
      <c r="D230" s="375" t="s">
        <v>400</v>
      </c>
      <c r="E230" s="365"/>
      <c r="F230" s="582" t="s">
        <v>401</v>
      </c>
      <c r="G230" s="483"/>
      <c r="H230" s="482"/>
      <c r="I230" s="623"/>
      <c r="J230" s="623"/>
      <c r="K230" s="485"/>
      <c r="L230" s="374" t="s">
        <v>262</v>
      </c>
      <c r="M230" s="351">
        <v>250000</v>
      </c>
      <c r="N230" s="351"/>
      <c r="O230" s="351"/>
      <c r="P230" s="351"/>
      <c r="Q230" s="482"/>
      <c r="R230" s="483"/>
      <c r="S230" s="352">
        <f t="shared" si="24"/>
        <v>250000</v>
      </c>
      <c r="T230" s="180"/>
      <c r="U230" s="200"/>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181"/>
      <c r="AV230" s="181"/>
      <c r="AW230" s="181"/>
    </row>
    <row r="231" spans="1:49" ht="165">
      <c r="A231" s="364">
        <v>3</v>
      </c>
      <c r="B231" s="374" t="s">
        <v>404</v>
      </c>
      <c r="C231" s="365" t="s">
        <v>405</v>
      </c>
      <c r="D231" s="375" t="s">
        <v>400</v>
      </c>
      <c r="E231" s="365"/>
      <c r="F231" s="582" t="s">
        <v>401</v>
      </c>
      <c r="G231" s="483"/>
      <c r="H231" s="482"/>
      <c r="I231" s="623"/>
      <c r="J231" s="623"/>
      <c r="K231" s="485"/>
      <c r="L231" s="374" t="s">
        <v>262</v>
      </c>
      <c r="M231" s="351">
        <v>250000</v>
      </c>
      <c r="N231" s="351"/>
      <c r="O231" s="351"/>
      <c r="P231" s="351"/>
      <c r="Q231" s="482"/>
      <c r="R231" s="483"/>
      <c r="S231" s="352">
        <f t="shared" si="24"/>
        <v>250000</v>
      </c>
      <c r="T231" s="180"/>
      <c r="U231" s="200"/>
      <c r="V231" s="181"/>
      <c r="W231" s="181"/>
      <c r="X231" s="181"/>
      <c r="Y231" s="181"/>
      <c r="Z231" s="181"/>
      <c r="AA231" s="181"/>
      <c r="AB231" s="181"/>
      <c r="AC231" s="181"/>
      <c r="AD231" s="181"/>
      <c r="AE231" s="181"/>
      <c r="AF231" s="181"/>
      <c r="AG231" s="181"/>
      <c r="AH231" s="181"/>
      <c r="AI231" s="181"/>
      <c r="AJ231" s="181"/>
      <c r="AK231" s="181"/>
      <c r="AL231" s="181"/>
      <c r="AM231" s="181"/>
      <c r="AN231" s="181"/>
      <c r="AO231" s="181"/>
      <c r="AP231" s="181"/>
      <c r="AQ231" s="181"/>
      <c r="AR231" s="181"/>
      <c r="AS231" s="181"/>
      <c r="AT231" s="181"/>
      <c r="AU231" s="181"/>
      <c r="AV231" s="181"/>
      <c r="AW231" s="181"/>
    </row>
    <row r="232" spans="1:49" ht="165">
      <c r="A232" s="364">
        <v>4</v>
      </c>
      <c r="B232" s="374" t="s">
        <v>406</v>
      </c>
      <c r="C232" s="365" t="s">
        <v>407</v>
      </c>
      <c r="D232" s="375" t="s">
        <v>400</v>
      </c>
      <c r="E232" s="365"/>
      <c r="F232" s="582" t="s">
        <v>401</v>
      </c>
      <c r="G232" s="483"/>
      <c r="H232" s="482"/>
      <c r="I232" s="623"/>
      <c r="J232" s="623"/>
      <c r="K232" s="485"/>
      <c r="L232" s="374" t="s">
        <v>262</v>
      </c>
      <c r="M232" s="351">
        <v>250000</v>
      </c>
      <c r="N232" s="351"/>
      <c r="O232" s="351"/>
      <c r="P232" s="351"/>
      <c r="Q232" s="482"/>
      <c r="R232" s="483"/>
      <c r="S232" s="352">
        <f t="shared" si="24"/>
        <v>250000</v>
      </c>
      <c r="T232" s="180"/>
      <c r="U232" s="200"/>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1"/>
      <c r="AT232" s="181"/>
      <c r="AU232" s="181"/>
      <c r="AV232" s="181"/>
      <c r="AW232" s="181"/>
    </row>
    <row r="233" spans="1:49" ht="165">
      <c r="A233" s="364">
        <v>5</v>
      </c>
      <c r="B233" s="374" t="s">
        <v>408</v>
      </c>
      <c r="C233" s="365" t="s">
        <v>409</v>
      </c>
      <c r="D233" s="375" t="s">
        <v>400</v>
      </c>
      <c r="E233" s="365"/>
      <c r="F233" s="582" t="s">
        <v>401</v>
      </c>
      <c r="G233" s="483"/>
      <c r="H233" s="482"/>
      <c r="I233" s="623"/>
      <c r="J233" s="623"/>
      <c r="K233" s="485"/>
      <c r="L233" s="374" t="s">
        <v>262</v>
      </c>
      <c r="M233" s="351">
        <v>250000</v>
      </c>
      <c r="N233" s="351"/>
      <c r="O233" s="351"/>
      <c r="P233" s="351"/>
      <c r="Q233" s="482"/>
      <c r="R233" s="483"/>
      <c r="S233" s="352">
        <f t="shared" si="24"/>
        <v>250000</v>
      </c>
      <c r="T233" s="180"/>
      <c r="U233" s="200"/>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1"/>
      <c r="AT233" s="181"/>
      <c r="AU233" s="181"/>
      <c r="AV233" s="181"/>
      <c r="AW233" s="181"/>
    </row>
    <row r="234" spans="1:49" ht="38.25" customHeight="1">
      <c r="A234" s="117"/>
      <c r="B234" s="118"/>
      <c r="C234" s="118"/>
      <c r="D234" s="106"/>
      <c r="E234" s="104"/>
      <c r="F234" s="594"/>
      <c r="G234" s="595"/>
      <c r="H234" s="594"/>
      <c r="I234" s="596"/>
      <c r="J234" s="596"/>
      <c r="K234" s="595"/>
      <c r="L234" s="119"/>
      <c r="M234" s="93">
        <f>SUM(M224:M233)</f>
        <v>1250000</v>
      </c>
      <c r="N234" s="93">
        <f>SUM(N224:N233)</f>
        <v>0</v>
      </c>
      <c r="O234" s="93">
        <f>SUM(O224:O233)</f>
        <v>0</v>
      </c>
      <c r="P234" s="93">
        <f>SUM(P224:P233)</f>
        <v>0</v>
      </c>
      <c r="Q234" s="484">
        <f>SUM(Q224:Q233)</f>
        <v>0</v>
      </c>
      <c r="R234" s="475"/>
      <c r="S234" s="93">
        <f>SUM(S224:S233)</f>
        <v>1250000</v>
      </c>
      <c r="T234" s="180"/>
      <c r="U234" s="200"/>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c r="AT234" s="181"/>
      <c r="AU234" s="181"/>
      <c r="AV234" s="181"/>
      <c r="AW234" s="181"/>
    </row>
    <row r="235" spans="1:49" ht="38.25" customHeight="1">
      <c r="A235" s="560" t="s">
        <v>410</v>
      </c>
      <c r="B235" s="561"/>
      <c r="C235" s="561"/>
      <c r="D235" s="561"/>
      <c r="E235" s="561"/>
      <c r="F235" s="561"/>
      <c r="G235" s="561"/>
      <c r="H235" s="561"/>
      <c r="I235" s="561"/>
      <c r="J235" s="561"/>
      <c r="K235" s="561"/>
      <c r="L235" s="561"/>
      <c r="M235" s="561"/>
      <c r="N235" s="561"/>
      <c r="O235" s="561"/>
      <c r="P235" s="561"/>
      <c r="Q235" s="561"/>
      <c r="R235" s="561"/>
      <c r="S235" s="562"/>
      <c r="T235" s="180"/>
      <c r="U235" s="200"/>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c r="AS235" s="181"/>
      <c r="AT235" s="181"/>
      <c r="AU235" s="181"/>
      <c r="AV235" s="181"/>
      <c r="AW235" s="181"/>
    </row>
    <row r="236" spans="1:49" ht="38.25" customHeight="1">
      <c r="A236" s="505" t="s">
        <v>217</v>
      </c>
      <c r="B236" s="492"/>
      <c r="C236" s="487" t="s">
        <v>411</v>
      </c>
      <c r="D236" s="80"/>
      <c r="E236" s="80" t="s">
        <v>4</v>
      </c>
      <c r="F236" s="488" t="s">
        <v>5</v>
      </c>
      <c r="G236" s="475"/>
      <c r="H236" s="488" t="s">
        <v>5</v>
      </c>
      <c r="I236" s="489"/>
      <c r="J236" s="489"/>
      <c r="K236" s="475"/>
      <c r="L236" s="304" t="s">
        <v>11</v>
      </c>
      <c r="M236" s="488" t="s">
        <v>7</v>
      </c>
      <c r="N236" s="526"/>
      <c r="O236" s="526"/>
      <c r="P236" s="526"/>
      <c r="Q236" s="526"/>
      <c r="R236" s="526"/>
      <c r="S236" s="525"/>
      <c r="T236" s="180"/>
      <c r="U236" s="200"/>
      <c r="V236" s="181"/>
      <c r="W236" s="181"/>
      <c r="X236" s="181"/>
      <c r="Y236" s="181"/>
      <c r="Z236" s="181"/>
      <c r="AA236" s="181"/>
      <c r="AB236" s="181"/>
      <c r="AC236" s="181"/>
      <c r="AD236" s="181"/>
      <c r="AE236" s="181"/>
      <c r="AF236" s="181"/>
      <c r="AG236" s="181"/>
      <c r="AH236" s="181"/>
      <c r="AI236" s="181"/>
      <c r="AJ236" s="181"/>
      <c r="AK236" s="181"/>
      <c r="AL236" s="181"/>
      <c r="AM236" s="181"/>
      <c r="AN236" s="181"/>
      <c r="AO236" s="181"/>
      <c r="AP236" s="181"/>
      <c r="AQ236" s="181"/>
      <c r="AR236" s="181"/>
      <c r="AS236" s="181"/>
      <c r="AT236" s="181"/>
      <c r="AU236" s="181"/>
      <c r="AV236" s="181"/>
      <c r="AW236" s="181"/>
    </row>
    <row r="237" spans="1:49" ht="38.25" customHeight="1">
      <c r="A237" s="493"/>
      <c r="B237" s="460"/>
      <c r="C237" s="460"/>
      <c r="D237" s="80" t="s">
        <v>8</v>
      </c>
      <c r="E237" s="80">
        <v>2025</v>
      </c>
      <c r="F237" s="488">
        <v>2029</v>
      </c>
      <c r="G237" s="475"/>
      <c r="H237" s="488">
        <v>2033</v>
      </c>
      <c r="I237" s="489"/>
      <c r="J237" s="489"/>
      <c r="K237" s="475"/>
      <c r="L237" s="304">
        <v>2037</v>
      </c>
      <c r="M237" s="490" t="s">
        <v>20</v>
      </c>
      <c r="N237" s="555"/>
      <c r="O237" s="555"/>
      <c r="P237" s="555"/>
      <c r="Q237" s="555"/>
      <c r="R237" s="555"/>
      <c r="S237" s="556"/>
      <c r="T237" s="180"/>
      <c r="U237" s="200"/>
      <c r="V237" s="181"/>
      <c r="W237" s="181"/>
      <c r="X237" s="181"/>
      <c r="Y237" s="181"/>
      <c r="Z237" s="181"/>
      <c r="AA237" s="181"/>
      <c r="AB237" s="181"/>
      <c r="AC237" s="181"/>
      <c r="AD237" s="181"/>
      <c r="AE237" s="181"/>
      <c r="AF237" s="181"/>
      <c r="AG237" s="181"/>
      <c r="AH237" s="181"/>
      <c r="AI237" s="181"/>
      <c r="AJ237" s="181"/>
      <c r="AK237" s="181"/>
      <c r="AL237" s="181"/>
      <c r="AM237" s="181"/>
      <c r="AN237" s="181"/>
      <c r="AO237" s="181"/>
      <c r="AP237" s="181"/>
      <c r="AQ237" s="181"/>
      <c r="AR237" s="181"/>
      <c r="AS237" s="181"/>
      <c r="AT237" s="181"/>
      <c r="AU237" s="181"/>
      <c r="AV237" s="181"/>
      <c r="AW237" s="181"/>
    </row>
    <row r="238" spans="1:49" ht="38.25" customHeight="1">
      <c r="A238" s="501"/>
      <c r="B238" s="503"/>
      <c r="C238" s="460"/>
      <c r="D238" s="101" t="s">
        <v>9</v>
      </c>
      <c r="E238" s="101">
        <v>3</v>
      </c>
      <c r="F238" s="490">
        <v>5</v>
      </c>
      <c r="G238" s="492"/>
      <c r="H238" s="490">
        <v>7</v>
      </c>
      <c r="I238" s="491"/>
      <c r="J238" s="491"/>
      <c r="K238" s="492"/>
      <c r="L238" s="306">
        <v>8</v>
      </c>
      <c r="M238" s="557"/>
      <c r="N238" s="558"/>
      <c r="O238" s="558"/>
      <c r="P238" s="558"/>
      <c r="Q238" s="558"/>
      <c r="R238" s="558"/>
      <c r="S238" s="559"/>
      <c r="T238" s="180"/>
      <c r="U238" s="200"/>
      <c r="V238" s="181"/>
      <c r="W238" s="181"/>
      <c r="X238" s="181"/>
      <c r="Y238" s="181"/>
      <c r="Z238" s="181"/>
      <c r="AA238" s="181"/>
      <c r="AB238" s="181"/>
      <c r="AC238" s="181"/>
      <c r="AD238" s="181"/>
      <c r="AE238" s="181"/>
      <c r="AF238" s="181"/>
      <c r="AG238" s="181"/>
      <c r="AH238" s="181"/>
      <c r="AI238" s="181"/>
      <c r="AJ238" s="181"/>
      <c r="AK238" s="181"/>
      <c r="AL238" s="181"/>
      <c r="AM238" s="181"/>
      <c r="AN238" s="181"/>
      <c r="AO238" s="181"/>
      <c r="AP238" s="181"/>
      <c r="AQ238" s="181"/>
      <c r="AR238" s="181"/>
      <c r="AS238" s="181"/>
      <c r="AT238" s="181"/>
      <c r="AU238" s="181"/>
      <c r="AV238" s="181"/>
      <c r="AW238" s="181"/>
    </row>
    <row r="239" spans="1:49" ht="38.25" customHeight="1">
      <c r="A239" s="506" t="s">
        <v>12</v>
      </c>
      <c r="B239" s="491"/>
      <c r="C239" s="507" t="s">
        <v>13</v>
      </c>
      <c r="D239" s="502" t="s">
        <v>14</v>
      </c>
      <c r="E239" s="510" t="s">
        <v>7</v>
      </c>
      <c r="F239" s="500" t="s">
        <v>15</v>
      </c>
      <c r="G239" s="492"/>
      <c r="H239" s="500" t="s">
        <v>16</v>
      </c>
      <c r="I239" s="491"/>
      <c r="J239" s="491"/>
      <c r="K239" s="492"/>
      <c r="L239" s="500" t="s">
        <v>17</v>
      </c>
      <c r="M239" s="500" t="s">
        <v>18</v>
      </c>
      <c r="N239" s="473" t="s">
        <v>19</v>
      </c>
      <c r="O239" s="553"/>
      <c r="P239" s="553"/>
      <c r="Q239" s="553"/>
      <c r="R239" s="553"/>
      <c r="S239" s="554"/>
      <c r="T239" s="180"/>
      <c r="U239" s="200"/>
      <c r="V239" s="181"/>
      <c r="W239" s="181"/>
      <c r="X239" s="181"/>
      <c r="Y239" s="181"/>
      <c r="Z239" s="181"/>
      <c r="AA239" s="181"/>
      <c r="AB239" s="181"/>
      <c r="AC239" s="181"/>
      <c r="AD239" s="181"/>
      <c r="AE239" s="181"/>
      <c r="AF239" s="181"/>
      <c r="AG239" s="181"/>
      <c r="AH239" s="181"/>
      <c r="AI239" s="181"/>
      <c r="AJ239" s="181"/>
      <c r="AK239" s="181"/>
      <c r="AL239" s="181"/>
      <c r="AM239" s="181"/>
      <c r="AN239" s="181"/>
      <c r="AO239" s="181"/>
      <c r="AP239" s="181"/>
      <c r="AQ239" s="181"/>
      <c r="AR239" s="181"/>
      <c r="AS239" s="181"/>
      <c r="AT239" s="181"/>
      <c r="AU239" s="181"/>
      <c r="AV239" s="181"/>
      <c r="AW239" s="181"/>
    </row>
    <row r="240" spans="1:49" ht="38.25" customHeight="1">
      <c r="A240" s="494"/>
      <c r="B240" s="494"/>
      <c r="C240" s="508"/>
      <c r="D240" s="460"/>
      <c r="E240" s="508"/>
      <c r="F240" s="493"/>
      <c r="G240" s="460"/>
      <c r="H240" s="493"/>
      <c r="I240" s="520"/>
      <c r="J240" s="520"/>
      <c r="K240" s="460"/>
      <c r="L240" s="493"/>
      <c r="M240" s="493"/>
      <c r="N240" s="473" t="s">
        <v>20</v>
      </c>
      <c r="O240" s="475"/>
      <c r="P240" s="473" t="s">
        <v>21</v>
      </c>
      <c r="Q240" s="489"/>
      <c r="R240" s="475"/>
      <c r="S240" s="502" t="s">
        <v>22</v>
      </c>
      <c r="T240" s="180"/>
      <c r="U240" s="200"/>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1"/>
      <c r="AR240" s="181"/>
      <c r="AS240" s="181"/>
      <c r="AT240" s="181"/>
      <c r="AU240" s="181"/>
      <c r="AV240" s="181"/>
      <c r="AW240" s="181"/>
    </row>
    <row r="241" spans="1:49" ht="38.25" customHeight="1">
      <c r="A241" s="494"/>
      <c r="B241" s="494"/>
      <c r="C241" s="509"/>
      <c r="D241" s="460"/>
      <c r="E241" s="508"/>
      <c r="F241" s="493"/>
      <c r="G241" s="460"/>
      <c r="H241" s="493"/>
      <c r="I241" s="494"/>
      <c r="J241" s="494"/>
      <c r="K241" s="460"/>
      <c r="L241" s="493"/>
      <c r="M241" s="493"/>
      <c r="N241" s="116" t="s">
        <v>23</v>
      </c>
      <c r="O241" s="116" t="s">
        <v>24</v>
      </c>
      <c r="P241" s="116" t="s">
        <v>23</v>
      </c>
      <c r="Q241" s="473" t="s">
        <v>25</v>
      </c>
      <c r="R241" s="475"/>
      <c r="S241" s="460"/>
      <c r="T241" s="180"/>
      <c r="U241" s="200"/>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1"/>
      <c r="AR241" s="181"/>
      <c r="AS241" s="181"/>
      <c r="AT241" s="181"/>
      <c r="AU241" s="181"/>
      <c r="AV241" s="181"/>
      <c r="AW241" s="181"/>
    </row>
    <row r="242" spans="1:49" ht="80.25" customHeight="1">
      <c r="A242" s="364">
        <v>1</v>
      </c>
      <c r="B242" s="374" t="s">
        <v>412</v>
      </c>
      <c r="C242" s="365" t="s">
        <v>413</v>
      </c>
      <c r="D242" s="375" t="s">
        <v>414</v>
      </c>
      <c r="E242" s="365" t="s">
        <v>395</v>
      </c>
      <c r="F242" s="582" t="s">
        <v>256</v>
      </c>
      <c r="G242" s="483"/>
      <c r="H242" s="582"/>
      <c r="I242" s="597"/>
      <c r="J242" s="597"/>
      <c r="K242" s="483"/>
      <c r="L242" s="374" t="s">
        <v>262</v>
      </c>
      <c r="M242" s="351">
        <v>2950000</v>
      </c>
      <c r="N242" s="351">
        <v>2950000</v>
      </c>
      <c r="O242" s="351"/>
      <c r="P242" s="351"/>
      <c r="Q242" s="482"/>
      <c r="R242" s="483"/>
      <c r="S242" s="352">
        <f t="shared" ref="S242" si="25">M242-N242-P242</f>
        <v>0</v>
      </c>
      <c r="T242" s="180"/>
      <c r="U242" s="200"/>
      <c r="V242" s="181"/>
      <c r="W242" s="181"/>
      <c r="X242" s="181"/>
      <c r="Y242" s="181"/>
      <c r="Z242" s="181"/>
      <c r="AA242" s="181"/>
      <c r="AB242" s="181"/>
      <c r="AC242" s="181"/>
      <c r="AD242" s="181"/>
      <c r="AE242" s="181"/>
      <c r="AF242" s="181"/>
      <c r="AG242" s="181"/>
      <c r="AH242" s="181"/>
      <c r="AI242" s="181"/>
      <c r="AJ242" s="181"/>
      <c r="AK242" s="181"/>
      <c r="AL242" s="181"/>
      <c r="AM242" s="181"/>
      <c r="AN242" s="181"/>
      <c r="AO242" s="181"/>
      <c r="AP242" s="181"/>
      <c r="AQ242" s="181"/>
      <c r="AR242" s="181"/>
      <c r="AS242" s="181"/>
      <c r="AT242" s="181"/>
      <c r="AU242" s="181"/>
      <c r="AV242" s="181"/>
      <c r="AW242" s="181"/>
    </row>
    <row r="243" spans="1:49" ht="93.75" customHeight="1">
      <c r="A243" s="364">
        <v>2</v>
      </c>
      <c r="B243" s="374" t="s">
        <v>415</v>
      </c>
      <c r="C243" s="365"/>
      <c r="D243" s="375"/>
      <c r="E243" s="365"/>
      <c r="F243" s="482"/>
      <c r="G243" s="485"/>
      <c r="H243" s="482"/>
      <c r="I243" s="623"/>
      <c r="J243" s="623"/>
      <c r="K243" s="485"/>
      <c r="L243" s="374" t="s">
        <v>262</v>
      </c>
      <c r="M243" s="351">
        <v>650000</v>
      </c>
      <c r="N243" s="351">
        <v>650000</v>
      </c>
      <c r="O243" s="351"/>
      <c r="P243" s="351"/>
      <c r="Q243" s="482"/>
      <c r="R243" s="485"/>
      <c r="S243" s="352">
        <v>0</v>
      </c>
      <c r="T243" s="180"/>
      <c r="U243" s="200"/>
      <c r="V243" s="181"/>
      <c r="W243" s="181"/>
      <c r="X243" s="181"/>
      <c r="Y243" s="181"/>
      <c r="Z243" s="181"/>
      <c r="AA243" s="181"/>
      <c r="AB243" s="181"/>
      <c r="AC243" s="181"/>
      <c r="AD243" s="181"/>
      <c r="AE243" s="181"/>
      <c r="AF243" s="181"/>
      <c r="AG243" s="181"/>
      <c r="AH243" s="181"/>
      <c r="AI243" s="181"/>
      <c r="AJ243" s="181"/>
      <c r="AK243" s="181"/>
      <c r="AL243" s="181"/>
      <c r="AM243" s="181"/>
      <c r="AN243" s="181"/>
      <c r="AO243" s="181"/>
      <c r="AP243" s="181"/>
      <c r="AQ243" s="181"/>
      <c r="AR243" s="181"/>
      <c r="AS243" s="181"/>
      <c r="AT243" s="181"/>
      <c r="AU243" s="181"/>
      <c r="AV243" s="181"/>
      <c r="AW243" s="181"/>
    </row>
    <row r="244" spans="1:49" ht="34.5">
      <c r="A244" s="364">
        <v>3</v>
      </c>
      <c r="B244" s="374" t="s">
        <v>416</v>
      </c>
      <c r="C244" s="365"/>
      <c r="D244" s="375"/>
      <c r="E244" s="365"/>
      <c r="F244" s="482"/>
      <c r="G244" s="485"/>
      <c r="H244" s="482"/>
      <c r="I244" s="623"/>
      <c r="J244" s="623"/>
      <c r="K244" s="485"/>
      <c r="L244" s="374">
        <v>2026</v>
      </c>
      <c r="M244" s="351">
        <v>95900</v>
      </c>
      <c r="N244" s="351">
        <v>95900</v>
      </c>
      <c r="O244" s="351"/>
      <c r="P244" s="351"/>
      <c r="Q244" s="482"/>
      <c r="R244" s="485"/>
      <c r="S244" s="352">
        <v>0</v>
      </c>
      <c r="T244" s="180"/>
      <c r="U244" s="200"/>
      <c r="V244" s="181"/>
      <c r="W244" s="181"/>
      <c r="X244" s="181"/>
      <c r="Y244" s="181"/>
      <c r="Z244" s="181"/>
      <c r="AA244" s="181"/>
      <c r="AB244" s="181"/>
      <c r="AC244" s="181"/>
      <c r="AD244" s="181"/>
      <c r="AE244" s="181"/>
      <c r="AF244" s="181"/>
      <c r="AG244" s="181"/>
      <c r="AH244" s="181"/>
      <c r="AI244" s="181"/>
      <c r="AJ244" s="181"/>
      <c r="AK244" s="181"/>
      <c r="AL244" s="181"/>
      <c r="AM244" s="181"/>
      <c r="AN244" s="181"/>
      <c r="AO244" s="181"/>
      <c r="AP244" s="181"/>
      <c r="AQ244" s="181"/>
      <c r="AR244" s="181"/>
      <c r="AS244" s="181"/>
      <c r="AT244" s="181"/>
      <c r="AU244" s="181"/>
      <c r="AV244" s="181"/>
      <c r="AW244" s="181"/>
    </row>
    <row r="245" spans="1:49" ht="120">
      <c r="A245" s="372">
        <v>4</v>
      </c>
      <c r="B245" s="374" t="s">
        <v>417</v>
      </c>
      <c r="C245" s="365" t="s">
        <v>418</v>
      </c>
      <c r="D245" s="376" t="s">
        <v>419</v>
      </c>
      <c r="E245" s="365" t="s">
        <v>395</v>
      </c>
      <c r="F245" s="582" t="s">
        <v>401</v>
      </c>
      <c r="G245" s="483"/>
      <c r="H245" s="759"/>
      <c r="I245" s="597"/>
      <c r="J245" s="597"/>
      <c r="K245" s="483"/>
      <c r="L245" s="377" t="s">
        <v>374</v>
      </c>
      <c r="M245" s="351"/>
      <c r="N245" s="351"/>
      <c r="O245" s="351"/>
      <c r="P245" s="351"/>
      <c r="Q245" s="482"/>
      <c r="R245" s="483"/>
      <c r="S245" s="352">
        <f t="shared" ref="S245:S247" si="26">M245-N245-P245</f>
        <v>0</v>
      </c>
      <c r="T245" s="180"/>
      <c r="U245" s="200"/>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1"/>
      <c r="AR245" s="181"/>
      <c r="AS245" s="181"/>
      <c r="AT245" s="181"/>
      <c r="AU245" s="181"/>
      <c r="AV245" s="181"/>
      <c r="AW245" s="181"/>
    </row>
    <row r="246" spans="1:49" ht="165">
      <c r="A246" s="372">
        <v>5</v>
      </c>
      <c r="B246" s="374" t="s">
        <v>420</v>
      </c>
      <c r="C246" s="365" t="s">
        <v>421</v>
      </c>
      <c r="D246" s="376" t="s">
        <v>422</v>
      </c>
      <c r="E246" s="365" t="s">
        <v>395</v>
      </c>
      <c r="F246" s="582" t="s">
        <v>256</v>
      </c>
      <c r="G246" s="483"/>
      <c r="H246" s="760"/>
      <c r="I246" s="597"/>
      <c r="J246" s="597"/>
      <c r="K246" s="483"/>
      <c r="L246" s="377" t="s">
        <v>262</v>
      </c>
      <c r="M246" s="351">
        <v>2510000</v>
      </c>
      <c r="N246" s="351">
        <v>2510000</v>
      </c>
      <c r="O246" s="351"/>
      <c r="P246" s="351"/>
      <c r="Q246" s="482"/>
      <c r="R246" s="483"/>
      <c r="S246" s="352">
        <f t="shared" si="26"/>
        <v>0</v>
      </c>
      <c r="T246" s="180"/>
      <c r="U246" s="200"/>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1"/>
      <c r="AR246" s="181"/>
      <c r="AS246" s="181"/>
      <c r="AT246" s="181"/>
      <c r="AU246" s="181"/>
      <c r="AV246" s="181"/>
      <c r="AW246" s="181"/>
    </row>
    <row r="247" spans="1:49" ht="90">
      <c r="A247" s="372">
        <v>6</v>
      </c>
      <c r="B247" s="374" t="s">
        <v>423</v>
      </c>
      <c r="C247" s="365" t="s">
        <v>424</v>
      </c>
      <c r="D247" s="365" t="s">
        <v>425</v>
      </c>
      <c r="E247" s="365" t="s">
        <v>395</v>
      </c>
      <c r="F247" s="582" t="s">
        <v>256</v>
      </c>
      <c r="G247" s="483"/>
      <c r="H247" s="482"/>
      <c r="I247" s="623"/>
      <c r="J247" s="623"/>
      <c r="K247" s="485"/>
      <c r="L247" s="365" t="s">
        <v>339</v>
      </c>
      <c r="M247" s="364">
        <v>78000000</v>
      </c>
      <c r="N247" s="364">
        <v>78000000</v>
      </c>
      <c r="O247" s="351"/>
      <c r="P247" s="351"/>
      <c r="Q247" s="482"/>
      <c r="R247" s="483"/>
      <c r="S247" s="352">
        <f t="shared" si="26"/>
        <v>0</v>
      </c>
      <c r="T247" s="180"/>
      <c r="U247" s="200"/>
      <c r="V247" s="181"/>
      <c r="W247" s="181"/>
      <c r="X247" s="181"/>
      <c r="Y247" s="181"/>
      <c r="Z247" s="181"/>
      <c r="AA247" s="181"/>
      <c r="AB247" s="181"/>
      <c r="AC247" s="181"/>
      <c r="AD247" s="181"/>
      <c r="AE247" s="181"/>
      <c r="AF247" s="181"/>
      <c r="AG247" s="181"/>
      <c r="AH247" s="181"/>
      <c r="AI247" s="181"/>
      <c r="AJ247" s="181"/>
      <c r="AK247" s="181"/>
      <c r="AL247" s="181"/>
      <c r="AM247" s="181"/>
      <c r="AN247" s="181"/>
      <c r="AO247" s="181"/>
      <c r="AP247" s="181"/>
      <c r="AQ247" s="181"/>
      <c r="AR247" s="181"/>
      <c r="AS247" s="181"/>
      <c r="AT247" s="181"/>
      <c r="AU247" s="181"/>
      <c r="AV247" s="181"/>
      <c r="AW247" s="181"/>
    </row>
    <row r="248" spans="1:49" ht="38.25" customHeight="1">
      <c r="A248" s="117"/>
      <c r="B248" s="118"/>
      <c r="C248" s="118"/>
      <c r="D248" s="106"/>
      <c r="E248" s="104"/>
      <c r="F248" s="594"/>
      <c r="G248" s="595"/>
      <c r="H248" s="594"/>
      <c r="I248" s="596"/>
      <c r="J248" s="596"/>
      <c r="K248" s="595"/>
      <c r="L248" s="119"/>
      <c r="M248" s="93">
        <f>SUM(M229:M238)</f>
        <v>2500000</v>
      </c>
      <c r="N248" s="93">
        <f>SUM(N229:N238)</f>
        <v>0</v>
      </c>
      <c r="O248" s="93">
        <f>SUM(O229:O238)</f>
        <v>0</v>
      </c>
      <c r="P248" s="93">
        <f>SUM(P229:P238)</f>
        <v>0</v>
      </c>
      <c r="Q248" s="484">
        <f>SUM(Q229:Q238)</f>
        <v>0</v>
      </c>
      <c r="R248" s="475"/>
      <c r="S248" s="93">
        <f>SUM(S229:S238)</f>
        <v>2500000</v>
      </c>
      <c r="T248" s="180"/>
      <c r="U248" s="200"/>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1"/>
      <c r="AR248" s="181"/>
      <c r="AS248" s="181"/>
      <c r="AT248" s="181"/>
      <c r="AU248" s="181"/>
      <c r="AV248" s="181"/>
      <c r="AW248" s="181"/>
    </row>
    <row r="249" spans="1:49" ht="38.25" customHeight="1">
      <c r="A249" s="593" t="s">
        <v>245</v>
      </c>
      <c r="B249" s="489"/>
      <c r="C249" s="489"/>
      <c r="D249" s="489"/>
      <c r="E249" s="489"/>
      <c r="F249" s="489"/>
      <c r="G249" s="489"/>
      <c r="H249" s="489"/>
      <c r="I249" s="489"/>
      <c r="J249" s="489"/>
      <c r="K249" s="489"/>
      <c r="L249" s="489"/>
      <c r="M249" s="489"/>
      <c r="N249" s="489"/>
      <c r="O249" s="489"/>
      <c r="P249" s="489"/>
      <c r="Q249" s="489"/>
      <c r="R249" s="489"/>
      <c r="S249" s="475"/>
      <c r="T249" s="180"/>
      <c r="U249" s="200"/>
      <c r="V249" s="181"/>
      <c r="W249" s="181"/>
      <c r="X249" s="181"/>
      <c r="Y249" s="181"/>
      <c r="Z249" s="181"/>
      <c r="AA249" s="181"/>
      <c r="AB249" s="181"/>
      <c r="AC249" s="181"/>
      <c r="AD249" s="181"/>
      <c r="AE249" s="181"/>
      <c r="AF249" s="181"/>
      <c r="AG249" s="181"/>
      <c r="AH249" s="181"/>
      <c r="AI249" s="181"/>
      <c r="AJ249" s="181"/>
      <c r="AK249" s="181"/>
      <c r="AL249" s="181"/>
      <c r="AM249" s="181"/>
      <c r="AN249" s="181"/>
      <c r="AO249" s="181"/>
      <c r="AP249" s="181"/>
      <c r="AQ249" s="181"/>
      <c r="AR249" s="181"/>
      <c r="AS249" s="181"/>
      <c r="AT249" s="181"/>
      <c r="AU249" s="181"/>
      <c r="AV249" s="181"/>
      <c r="AW249" s="181"/>
    </row>
    <row r="250" spans="1:49" ht="38.25" customHeight="1">
      <c r="A250" s="606" t="s">
        <v>45</v>
      </c>
      <c r="B250" s="492"/>
      <c r="C250" s="607" t="s">
        <v>221</v>
      </c>
      <c r="D250" s="107"/>
      <c r="E250" s="601" t="s">
        <v>4</v>
      </c>
      <c r="F250" s="475"/>
      <c r="G250" s="601" t="s">
        <v>5</v>
      </c>
      <c r="H250" s="475"/>
      <c r="I250" s="601" t="s">
        <v>6</v>
      </c>
      <c r="J250" s="489"/>
      <c r="K250" s="489"/>
      <c r="L250" s="475"/>
      <c r="M250" s="601" t="s">
        <v>7</v>
      </c>
      <c r="N250" s="489"/>
      <c r="O250" s="489"/>
      <c r="P250" s="489"/>
      <c r="Q250" s="489"/>
      <c r="R250" s="489"/>
      <c r="S250" s="475"/>
      <c r="T250" s="180"/>
      <c r="U250" s="200"/>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1"/>
      <c r="AR250" s="181"/>
      <c r="AS250" s="181"/>
      <c r="AT250" s="181"/>
      <c r="AU250" s="181"/>
      <c r="AV250" s="181"/>
      <c r="AW250" s="181"/>
    </row>
    <row r="251" spans="1:49" ht="38.25" customHeight="1">
      <c r="A251" s="493"/>
      <c r="B251" s="460"/>
      <c r="C251" s="508"/>
      <c r="D251" s="108" t="s">
        <v>8</v>
      </c>
      <c r="E251" s="473">
        <v>2025</v>
      </c>
      <c r="F251" s="475"/>
      <c r="G251" s="473">
        <v>2033</v>
      </c>
      <c r="H251" s="475"/>
      <c r="I251" s="473">
        <v>2037</v>
      </c>
      <c r="J251" s="489"/>
      <c r="K251" s="489"/>
      <c r="L251" s="475"/>
      <c r="M251" s="500" t="s">
        <v>20</v>
      </c>
      <c r="N251" s="491"/>
      <c r="O251" s="491"/>
      <c r="P251" s="491"/>
      <c r="Q251" s="491"/>
      <c r="R251" s="491"/>
      <c r="S251" s="492"/>
      <c r="T251" s="180"/>
      <c r="U251" s="200"/>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1"/>
      <c r="AR251" s="181"/>
      <c r="AS251" s="181"/>
      <c r="AT251" s="181"/>
      <c r="AU251" s="181"/>
      <c r="AV251" s="181"/>
      <c r="AW251" s="181"/>
    </row>
    <row r="252" spans="1:49" ht="38.25" customHeight="1">
      <c r="A252" s="501"/>
      <c r="B252" s="503"/>
      <c r="C252" s="509"/>
      <c r="D252" s="108" t="s">
        <v>9</v>
      </c>
      <c r="E252" s="591">
        <v>0.51</v>
      </c>
      <c r="F252" s="592"/>
      <c r="G252" s="591">
        <v>0.52</v>
      </c>
      <c r="H252" s="592"/>
      <c r="I252" s="591">
        <v>0.52</v>
      </c>
      <c r="J252" s="599"/>
      <c r="K252" s="599"/>
      <c r="L252" s="592"/>
      <c r="M252" s="501"/>
      <c r="N252" s="590"/>
      <c r="O252" s="590"/>
      <c r="P252" s="590"/>
      <c r="Q252" s="590"/>
      <c r="R252" s="590"/>
      <c r="S252" s="503"/>
      <c r="T252" s="180"/>
      <c r="U252" s="200"/>
      <c r="V252" s="181"/>
      <c r="W252" s="181"/>
      <c r="X252" s="181"/>
      <c r="Y252" s="181"/>
      <c r="Z252" s="181"/>
      <c r="AA252" s="181"/>
      <c r="AB252" s="181"/>
      <c r="AC252" s="181"/>
      <c r="AD252" s="181"/>
      <c r="AE252" s="181"/>
      <c r="AF252" s="181"/>
      <c r="AG252" s="181"/>
      <c r="AH252" s="181"/>
      <c r="AI252" s="181"/>
      <c r="AJ252" s="181"/>
      <c r="AK252" s="181"/>
      <c r="AL252" s="181"/>
      <c r="AM252" s="181"/>
      <c r="AN252" s="181"/>
      <c r="AO252" s="181"/>
      <c r="AP252" s="181"/>
      <c r="AQ252" s="181"/>
      <c r="AR252" s="181"/>
      <c r="AS252" s="181"/>
      <c r="AT252" s="181"/>
      <c r="AU252" s="181"/>
      <c r="AV252" s="181"/>
      <c r="AW252" s="181"/>
    </row>
    <row r="253" spans="1:49" ht="38.25" customHeight="1">
      <c r="A253" s="531" t="s">
        <v>246</v>
      </c>
      <c r="B253" s="489"/>
      <c r="C253" s="489"/>
      <c r="D253" s="489"/>
      <c r="E253" s="489"/>
      <c r="F253" s="489"/>
      <c r="G253" s="489"/>
      <c r="H253" s="489"/>
      <c r="I253" s="489"/>
      <c r="J253" s="489"/>
      <c r="K253" s="489"/>
      <c r="L253" s="489"/>
      <c r="M253" s="489"/>
      <c r="N253" s="489"/>
      <c r="O253" s="489"/>
      <c r="P253" s="489"/>
      <c r="Q253" s="489"/>
      <c r="R253" s="489"/>
      <c r="S253" s="475"/>
      <c r="T253" s="180"/>
      <c r="U253" s="200"/>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1"/>
      <c r="AR253" s="181"/>
      <c r="AS253" s="181"/>
      <c r="AT253" s="181"/>
      <c r="AU253" s="181"/>
      <c r="AV253" s="181"/>
      <c r="AW253" s="181"/>
    </row>
    <row r="254" spans="1:49" ht="38.25" customHeight="1">
      <c r="A254" s="504" t="s">
        <v>46</v>
      </c>
      <c r="B254" s="460"/>
      <c r="C254" s="608" t="s">
        <v>223</v>
      </c>
      <c r="D254" s="87"/>
      <c r="E254" s="87" t="s">
        <v>4</v>
      </c>
      <c r="F254" s="557" t="s">
        <v>5</v>
      </c>
      <c r="G254" s="503"/>
      <c r="H254" s="557" t="s">
        <v>5</v>
      </c>
      <c r="I254" s="590"/>
      <c r="J254" s="590"/>
      <c r="K254" s="503"/>
      <c r="L254" s="336" t="s">
        <v>11</v>
      </c>
      <c r="M254" s="557" t="s">
        <v>7</v>
      </c>
      <c r="N254" s="590"/>
      <c r="O254" s="590"/>
      <c r="P254" s="590"/>
      <c r="Q254" s="590"/>
      <c r="R254" s="590"/>
      <c r="S254" s="503"/>
      <c r="T254" s="187"/>
      <c r="U254" s="201"/>
      <c r="V254" s="195"/>
      <c r="W254" s="195"/>
      <c r="X254" s="195"/>
      <c r="Y254" s="195"/>
      <c r="Z254" s="195"/>
      <c r="AA254" s="195"/>
      <c r="AB254" s="195"/>
      <c r="AC254" s="195"/>
      <c r="AD254" s="195"/>
      <c r="AE254" s="195"/>
      <c r="AF254" s="195"/>
      <c r="AG254" s="195"/>
      <c r="AH254" s="195"/>
      <c r="AI254" s="195"/>
      <c r="AJ254" s="195"/>
      <c r="AK254" s="195"/>
      <c r="AL254" s="195"/>
      <c r="AM254" s="195"/>
      <c r="AN254" s="195"/>
      <c r="AO254" s="195"/>
      <c r="AP254" s="195"/>
      <c r="AQ254" s="195"/>
      <c r="AR254" s="195"/>
      <c r="AS254" s="195"/>
      <c r="AT254" s="195"/>
      <c r="AU254" s="195"/>
      <c r="AV254" s="195"/>
      <c r="AW254" s="195"/>
    </row>
    <row r="255" spans="1:49" ht="38.25" customHeight="1">
      <c r="A255" s="493"/>
      <c r="B255" s="460"/>
      <c r="C255" s="460"/>
      <c r="D255" s="80" t="s">
        <v>8</v>
      </c>
      <c r="E255" s="80">
        <v>2025</v>
      </c>
      <c r="F255" s="488">
        <v>2029</v>
      </c>
      <c r="G255" s="475"/>
      <c r="H255" s="488">
        <v>2033</v>
      </c>
      <c r="I255" s="489"/>
      <c r="J255" s="489"/>
      <c r="K255" s="475"/>
      <c r="L255" s="330">
        <v>2037</v>
      </c>
      <c r="M255" s="490" t="s">
        <v>20</v>
      </c>
      <c r="N255" s="555"/>
      <c r="O255" s="555"/>
      <c r="P255" s="555"/>
      <c r="Q255" s="555"/>
      <c r="R255" s="555"/>
      <c r="S255" s="556"/>
      <c r="T255" s="180"/>
      <c r="U255" s="200"/>
      <c r="V255" s="181"/>
      <c r="W255" s="181"/>
      <c r="X255" s="181"/>
      <c r="Y255" s="181"/>
      <c r="Z255" s="181"/>
      <c r="AA255" s="181"/>
      <c r="AB255" s="181"/>
      <c r="AC255" s="181"/>
      <c r="AD255" s="181"/>
      <c r="AE255" s="181"/>
      <c r="AF255" s="181"/>
      <c r="AG255" s="181"/>
      <c r="AH255" s="181"/>
      <c r="AI255" s="181"/>
      <c r="AJ255" s="181"/>
      <c r="AK255" s="181"/>
      <c r="AL255" s="181"/>
      <c r="AM255" s="181"/>
      <c r="AN255" s="181"/>
      <c r="AO255" s="181"/>
      <c r="AP255" s="181"/>
      <c r="AQ255" s="181"/>
      <c r="AR255" s="181"/>
      <c r="AS255" s="181"/>
      <c r="AT255" s="181"/>
      <c r="AU255" s="181"/>
      <c r="AV255" s="181"/>
      <c r="AW255" s="181"/>
    </row>
    <row r="256" spans="1:49" ht="38.25" customHeight="1">
      <c r="A256" s="501"/>
      <c r="B256" s="503"/>
      <c r="C256" s="503"/>
      <c r="D256" s="80" t="s">
        <v>9</v>
      </c>
      <c r="E256" s="214">
        <v>0.05</v>
      </c>
      <c r="F256" s="598">
        <v>0.2</v>
      </c>
      <c r="G256" s="592"/>
      <c r="H256" s="598">
        <v>0.35</v>
      </c>
      <c r="I256" s="599"/>
      <c r="J256" s="599"/>
      <c r="K256" s="592"/>
      <c r="L256" s="334">
        <v>0.5</v>
      </c>
      <c r="M256" s="557"/>
      <c r="N256" s="558"/>
      <c r="O256" s="558"/>
      <c r="P256" s="558"/>
      <c r="Q256" s="558"/>
      <c r="R256" s="558"/>
      <c r="S256" s="559"/>
      <c r="T256" s="180"/>
      <c r="U256" s="200"/>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row>
    <row r="257" spans="1:49" ht="38.25" customHeight="1">
      <c r="A257" s="500" t="s">
        <v>12</v>
      </c>
      <c r="B257" s="492"/>
      <c r="C257" s="602" t="s">
        <v>13</v>
      </c>
      <c r="D257" s="510" t="s">
        <v>14</v>
      </c>
      <c r="E257" s="510" t="s">
        <v>7</v>
      </c>
      <c r="F257" s="500" t="s">
        <v>15</v>
      </c>
      <c r="G257" s="492"/>
      <c r="H257" s="500" t="s">
        <v>16</v>
      </c>
      <c r="I257" s="491"/>
      <c r="J257" s="491"/>
      <c r="K257" s="492"/>
      <c r="L257" s="500" t="s">
        <v>17</v>
      </c>
      <c r="M257" s="500" t="s">
        <v>18</v>
      </c>
      <c r="N257" s="473" t="s">
        <v>19</v>
      </c>
      <c r="O257" s="489"/>
      <c r="P257" s="489"/>
      <c r="Q257" s="489"/>
      <c r="R257" s="489"/>
      <c r="S257" s="475"/>
      <c r="T257" s="176"/>
      <c r="U257" s="200"/>
      <c r="V257" s="181"/>
      <c r="W257" s="181"/>
      <c r="X257" s="181"/>
      <c r="Y257" s="181"/>
      <c r="Z257" s="181"/>
      <c r="AA257" s="181"/>
      <c r="AB257" s="181"/>
      <c r="AC257" s="181"/>
      <c r="AD257" s="181"/>
      <c r="AE257" s="181"/>
      <c r="AF257" s="181"/>
      <c r="AG257" s="181"/>
      <c r="AH257" s="181"/>
      <c r="AI257" s="181"/>
      <c r="AJ257" s="181"/>
      <c r="AK257" s="181"/>
      <c r="AL257" s="181"/>
      <c r="AM257" s="181"/>
      <c r="AN257" s="181"/>
      <c r="AO257" s="181"/>
      <c r="AP257" s="181"/>
      <c r="AQ257" s="181"/>
      <c r="AR257" s="181"/>
      <c r="AS257" s="181"/>
      <c r="AT257" s="181"/>
      <c r="AU257" s="181"/>
      <c r="AV257" s="181"/>
      <c r="AW257" s="181"/>
    </row>
    <row r="258" spans="1:49" ht="38.25" customHeight="1">
      <c r="A258" s="493"/>
      <c r="B258" s="460"/>
      <c r="C258" s="460"/>
      <c r="D258" s="508"/>
      <c r="E258" s="508"/>
      <c r="F258" s="493"/>
      <c r="G258" s="460"/>
      <c r="H258" s="493"/>
      <c r="I258" s="520"/>
      <c r="J258" s="520"/>
      <c r="K258" s="460"/>
      <c r="L258" s="493"/>
      <c r="M258" s="493"/>
      <c r="N258" s="473" t="s">
        <v>20</v>
      </c>
      <c r="O258" s="475"/>
      <c r="P258" s="473" t="s">
        <v>21</v>
      </c>
      <c r="Q258" s="489"/>
      <c r="R258" s="475"/>
      <c r="S258" s="502" t="s">
        <v>22</v>
      </c>
      <c r="T258" s="180"/>
      <c r="U258" s="200"/>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1"/>
      <c r="AR258" s="181"/>
      <c r="AS258" s="181"/>
      <c r="AT258" s="181"/>
      <c r="AU258" s="181"/>
      <c r="AV258" s="181"/>
      <c r="AW258" s="181"/>
    </row>
    <row r="259" spans="1:49" ht="38.25" customHeight="1">
      <c r="A259" s="501"/>
      <c r="B259" s="503"/>
      <c r="C259" s="503"/>
      <c r="D259" s="509"/>
      <c r="E259" s="509"/>
      <c r="F259" s="501"/>
      <c r="G259" s="503"/>
      <c r="H259" s="501"/>
      <c r="I259" s="590"/>
      <c r="J259" s="590"/>
      <c r="K259" s="503"/>
      <c r="L259" s="501"/>
      <c r="M259" s="501"/>
      <c r="N259" s="329" t="s">
        <v>23</v>
      </c>
      <c r="O259" s="329" t="s">
        <v>24</v>
      </c>
      <c r="P259" s="329" t="s">
        <v>23</v>
      </c>
      <c r="Q259" s="473" t="s">
        <v>25</v>
      </c>
      <c r="R259" s="475"/>
      <c r="S259" s="503"/>
      <c r="T259" s="180"/>
      <c r="U259" s="200"/>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1"/>
      <c r="AR259" s="181"/>
      <c r="AS259" s="181"/>
      <c r="AT259" s="181"/>
      <c r="AU259" s="181"/>
      <c r="AV259" s="181"/>
      <c r="AW259" s="181"/>
    </row>
    <row r="260" spans="1:49" ht="52.5" customHeight="1">
      <c r="A260" s="360">
        <v>1</v>
      </c>
      <c r="B260" s="284" t="s">
        <v>429</v>
      </c>
      <c r="C260" s="264" t="s">
        <v>430</v>
      </c>
      <c r="D260" s="264" t="s">
        <v>431</v>
      </c>
      <c r="E260" s="264" t="s">
        <v>432</v>
      </c>
      <c r="F260" s="613" t="s">
        <v>433</v>
      </c>
      <c r="G260" s="614"/>
      <c r="H260" s="613"/>
      <c r="I260" s="615"/>
      <c r="J260" s="615"/>
      <c r="K260" s="614"/>
      <c r="L260" s="264" t="s">
        <v>434</v>
      </c>
      <c r="M260" s="265">
        <f>54202*16</f>
        <v>867232</v>
      </c>
      <c r="N260" s="266"/>
      <c r="O260" s="267"/>
      <c r="P260" s="283"/>
      <c r="Q260" s="283"/>
      <c r="R260" s="342"/>
      <c r="S260" s="331"/>
      <c r="T260" s="180"/>
      <c r="U260" s="200"/>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1"/>
      <c r="AR260" s="181"/>
      <c r="AS260" s="181"/>
      <c r="AT260" s="181"/>
      <c r="AU260" s="181"/>
      <c r="AV260" s="181"/>
      <c r="AW260" s="181"/>
    </row>
    <row r="261" spans="1:49" ht="39" customHeight="1">
      <c r="A261" s="360">
        <v>2</v>
      </c>
      <c r="B261" s="285" t="s">
        <v>435</v>
      </c>
      <c r="C261" s="268" t="s">
        <v>436</v>
      </c>
      <c r="D261" s="269" t="s">
        <v>437</v>
      </c>
      <c r="E261" s="264" t="s">
        <v>432</v>
      </c>
      <c r="F261" s="613" t="s">
        <v>433</v>
      </c>
      <c r="G261" s="614"/>
      <c r="H261" s="616"/>
      <c r="I261" s="617"/>
      <c r="J261" s="617"/>
      <c r="K261" s="618"/>
      <c r="L261" s="270">
        <v>2027</v>
      </c>
      <c r="M261" s="265">
        <v>132539.37</v>
      </c>
      <c r="N261" s="271"/>
      <c r="O261" s="272"/>
      <c r="P261" s="283"/>
      <c r="Q261" s="283"/>
      <c r="R261" s="342"/>
      <c r="S261" s="331"/>
      <c r="T261" s="180"/>
      <c r="U261" s="200"/>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c r="AT261" s="181"/>
      <c r="AU261" s="181"/>
      <c r="AV261" s="181"/>
      <c r="AW261" s="181"/>
    </row>
    <row r="262" spans="1:49" ht="40.5" customHeight="1">
      <c r="A262" s="360">
        <v>3</v>
      </c>
      <c r="B262" s="273" t="s">
        <v>438</v>
      </c>
      <c r="C262" s="339" t="s">
        <v>439</v>
      </c>
      <c r="D262" s="339" t="s">
        <v>440</v>
      </c>
      <c r="E262" s="339" t="s">
        <v>441</v>
      </c>
      <c r="F262" s="619" t="s">
        <v>442</v>
      </c>
      <c r="G262" s="619"/>
      <c r="H262" s="620"/>
      <c r="I262" s="620"/>
      <c r="J262" s="620"/>
      <c r="K262" s="620"/>
      <c r="L262" s="274" t="s">
        <v>443</v>
      </c>
      <c r="M262" s="275"/>
      <c r="N262" s="276"/>
      <c r="O262" s="277"/>
      <c r="P262" s="283"/>
      <c r="Q262" s="283"/>
      <c r="R262" s="342"/>
      <c r="S262" s="331"/>
      <c r="T262" s="180"/>
      <c r="U262" s="200"/>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1"/>
      <c r="AR262" s="181"/>
      <c r="AS262" s="181"/>
      <c r="AT262" s="181"/>
      <c r="AU262" s="181"/>
      <c r="AV262" s="181"/>
      <c r="AW262" s="181"/>
    </row>
    <row r="263" spans="1:49" ht="45.75" customHeight="1">
      <c r="A263" s="360">
        <v>4</v>
      </c>
      <c r="B263" s="286" t="s">
        <v>444</v>
      </c>
      <c r="C263" s="282" t="s">
        <v>445</v>
      </c>
      <c r="D263" s="282" t="s">
        <v>446</v>
      </c>
      <c r="E263" s="282" t="s">
        <v>447</v>
      </c>
      <c r="F263" s="621" t="s">
        <v>442</v>
      </c>
      <c r="G263" s="622"/>
      <c r="H263" s="603"/>
      <c r="I263" s="604"/>
      <c r="J263" s="604"/>
      <c r="K263" s="605"/>
      <c r="L263" s="278" t="s">
        <v>448</v>
      </c>
      <c r="M263" s="278"/>
      <c r="N263" s="279"/>
      <c r="O263" s="280"/>
      <c r="P263" s="283"/>
      <c r="Q263" s="283"/>
      <c r="R263" s="342"/>
      <c r="S263" s="331"/>
      <c r="T263" s="180"/>
      <c r="U263" s="200"/>
      <c r="V263" s="181"/>
      <c r="W263" s="181"/>
      <c r="X263" s="181"/>
      <c r="Y263" s="181"/>
      <c r="Z263" s="181"/>
      <c r="AA263" s="181"/>
      <c r="AB263" s="181"/>
      <c r="AC263" s="181"/>
      <c r="AD263" s="181"/>
      <c r="AE263" s="181"/>
      <c r="AF263" s="181"/>
      <c r="AG263" s="181"/>
      <c r="AH263" s="181"/>
      <c r="AI263" s="181"/>
      <c r="AJ263" s="181"/>
      <c r="AK263" s="181"/>
      <c r="AL263" s="181"/>
      <c r="AM263" s="181"/>
      <c r="AN263" s="181"/>
      <c r="AO263" s="181"/>
      <c r="AP263" s="181"/>
      <c r="AQ263" s="181"/>
      <c r="AR263" s="181"/>
      <c r="AS263" s="181"/>
      <c r="AT263" s="181"/>
      <c r="AU263" s="181"/>
      <c r="AV263" s="181"/>
      <c r="AW263" s="181"/>
    </row>
    <row r="264" spans="1:49" ht="63" customHeight="1">
      <c r="A264" s="360">
        <v>5</v>
      </c>
      <c r="B264" s="72" t="s">
        <v>47</v>
      </c>
      <c r="C264" s="74" t="s">
        <v>449</v>
      </c>
      <c r="D264" s="74" t="s">
        <v>450</v>
      </c>
      <c r="E264" s="74" t="s">
        <v>260</v>
      </c>
      <c r="F264" s="468" t="s">
        <v>274</v>
      </c>
      <c r="G264" s="475"/>
      <c r="H264" s="468" t="s">
        <v>451</v>
      </c>
      <c r="I264" s="489"/>
      <c r="J264" s="489"/>
      <c r="K264" s="475"/>
      <c r="L264" s="328" t="s">
        <v>443</v>
      </c>
      <c r="M264" s="328">
        <v>500000</v>
      </c>
      <c r="N264" s="328"/>
      <c r="O264" s="328"/>
      <c r="P264" s="328"/>
      <c r="Q264" s="468"/>
      <c r="R264" s="475"/>
      <c r="S264" s="333">
        <f>M264-N264-P264</f>
        <v>500000</v>
      </c>
      <c r="T264" s="176"/>
      <c r="U264" s="200"/>
      <c r="V264" s="199"/>
      <c r="W264" s="199"/>
      <c r="X264" s="199"/>
      <c r="Y264" s="199"/>
      <c r="Z264" s="199"/>
      <c r="AA264" s="199"/>
      <c r="AB264" s="199"/>
      <c r="AC264" s="199"/>
      <c r="AD264" s="199"/>
      <c r="AE264" s="199"/>
      <c r="AF264" s="199"/>
      <c r="AG264" s="199"/>
      <c r="AH264" s="199"/>
      <c r="AI264" s="199"/>
      <c r="AJ264" s="199"/>
      <c r="AK264" s="199"/>
      <c r="AL264" s="199"/>
      <c r="AM264" s="199"/>
      <c r="AN264" s="199"/>
      <c r="AO264" s="199"/>
      <c r="AP264" s="199"/>
      <c r="AQ264" s="199"/>
      <c r="AR264" s="199"/>
      <c r="AS264" s="199"/>
      <c r="AT264" s="199"/>
      <c r="AU264" s="199"/>
      <c r="AV264" s="199"/>
      <c r="AW264" s="199"/>
    </row>
    <row r="265" spans="1:49" ht="38.25" customHeight="1">
      <c r="A265" s="117"/>
      <c r="B265" s="409"/>
      <c r="C265" s="358"/>
      <c r="D265" s="105"/>
      <c r="E265" s="105"/>
      <c r="F265" s="335"/>
      <c r="G265" s="358"/>
      <c r="H265" s="335"/>
      <c r="I265" s="345"/>
      <c r="J265" s="345"/>
      <c r="K265" s="358"/>
      <c r="L265" s="335"/>
      <c r="M265" s="281">
        <f>SUM(M260:M264)</f>
        <v>1499771.37</v>
      </c>
      <c r="N265" s="93">
        <f t="shared" ref="N265:Q265" si="27">SUM(N264)</f>
        <v>0</v>
      </c>
      <c r="O265" s="93">
        <f t="shared" si="27"/>
        <v>0</v>
      </c>
      <c r="P265" s="93">
        <f t="shared" si="27"/>
        <v>0</v>
      </c>
      <c r="Q265" s="484">
        <f t="shared" si="27"/>
        <v>0</v>
      </c>
      <c r="R265" s="475"/>
      <c r="S265" s="93">
        <f>SUM(S264)</f>
        <v>500000</v>
      </c>
      <c r="T265" s="180"/>
      <c r="U265" s="200"/>
      <c r="V265" s="181"/>
      <c r="W265" s="181"/>
      <c r="X265" s="181"/>
      <c r="Y265" s="181"/>
      <c r="Z265" s="181"/>
      <c r="AA265" s="181"/>
      <c r="AB265" s="181"/>
      <c r="AC265" s="181"/>
      <c r="AD265" s="181"/>
      <c r="AE265" s="181"/>
      <c r="AF265" s="181"/>
      <c r="AG265" s="181"/>
      <c r="AH265" s="181"/>
      <c r="AI265" s="181"/>
      <c r="AJ265" s="181"/>
      <c r="AK265" s="181"/>
      <c r="AL265" s="181"/>
      <c r="AM265" s="181"/>
      <c r="AN265" s="181"/>
      <c r="AO265" s="181"/>
      <c r="AP265" s="181"/>
      <c r="AQ265" s="181"/>
      <c r="AR265" s="181"/>
      <c r="AS265" s="181"/>
      <c r="AT265" s="181"/>
      <c r="AU265" s="181"/>
      <c r="AV265" s="181"/>
      <c r="AW265" s="181"/>
    </row>
    <row r="266" spans="1:49" ht="38.25" customHeight="1">
      <c r="A266" s="610" t="s">
        <v>247</v>
      </c>
      <c r="B266" s="611"/>
      <c r="C266" s="611"/>
      <c r="D266" s="611"/>
      <c r="E266" s="611"/>
      <c r="F266" s="611"/>
      <c r="G266" s="611"/>
      <c r="H266" s="611"/>
      <c r="I266" s="611"/>
      <c r="J266" s="611"/>
      <c r="K266" s="611"/>
      <c r="L266" s="611"/>
      <c r="M266" s="611"/>
      <c r="N266" s="611"/>
      <c r="O266" s="611"/>
      <c r="P266" s="611"/>
      <c r="Q266" s="611"/>
      <c r="R266" s="611"/>
      <c r="S266" s="612"/>
      <c r="T266" s="180"/>
      <c r="U266" s="200"/>
      <c r="V266" s="181"/>
      <c r="W266" s="181"/>
      <c r="X266" s="181"/>
      <c r="Y266" s="181"/>
      <c r="Z266" s="181"/>
      <c r="AA266" s="181"/>
      <c r="AB266" s="181"/>
      <c r="AC266" s="181"/>
      <c r="AD266" s="181"/>
      <c r="AE266" s="181"/>
      <c r="AF266" s="181"/>
      <c r="AG266" s="181"/>
      <c r="AH266" s="181"/>
      <c r="AI266" s="181"/>
      <c r="AJ266" s="181"/>
      <c r="AK266" s="181"/>
      <c r="AL266" s="181"/>
      <c r="AM266" s="181"/>
      <c r="AN266" s="181"/>
      <c r="AO266" s="181"/>
      <c r="AP266" s="181"/>
      <c r="AQ266" s="181"/>
      <c r="AR266" s="181"/>
      <c r="AS266" s="181"/>
      <c r="AT266" s="181"/>
      <c r="AU266" s="181"/>
      <c r="AV266" s="181"/>
      <c r="AW266" s="181"/>
    </row>
    <row r="267" spans="1:49" ht="38.25" customHeight="1">
      <c r="A267" s="504" t="s">
        <v>48</v>
      </c>
      <c r="B267" s="460"/>
      <c r="C267" s="565" t="s">
        <v>248</v>
      </c>
      <c r="D267" s="338"/>
      <c r="E267" s="87" t="s">
        <v>4</v>
      </c>
      <c r="F267" s="557" t="s">
        <v>5</v>
      </c>
      <c r="G267" s="503"/>
      <c r="H267" s="557" t="s">
        <v>5</v>
      </c>
      <c r="I267" s="590"/>
      <c r="J267" s="590"/>
      <c r="K267" s="503"/>
      <c r="L267" s="336" t="s">
        <v>11</v>
      </c>
      <c r="M267" s="488" t="s">
        <v>7</v>
      </c>
      <c r="N267" s="526"/>
      <c r="O267" s="526"/>
      <c r="P267" s="526"/>
      <c r="Q267" s="526"/>
      <c r="R267" s="526"/>
      <c r="S267" s="525"/>
      <c r="T267" s="180"/>
      <c r="U267" s="200"/>
      <c r="V267" s="181"/>
      <c r="W267" s="181"/>
      <c r="X267" s="181"/>
      <c r="Y267" s="181"/>
      <c r="Z267" s="181"/>
      <c r="AA267" s="181"/>
      <c r="AB267" s="181"/>
      <c r="AC267" s="181"/>
      <c r="AD267" s="181"/>
      <c r="AE267" s="181"/>
      <c r="AF267" s="181"/>
      <c r="AG267" s="181"/>
      <c r="AH267" s="181"/>
      <c r="AI267" s="181"/>
      <c r="AJ267" s="181"/>
      <c r="AK267" s="181"/>
      <c r="AL267" s="181"/>
      <c r="AM267" s="181"/>
      <c r="AN267" s="181"/>
      <c r="AO267" s="181"/>
      <c r="AP267" s="181"/>
      <c r="AQ267" s="181"/>
      <c r="AR267" s="181"/>
      <c r="AS267" s="181"/>
      <c r="AT267" s="181"/>
      <c r="AU267" s="181"/>
      <c r="AV267" s="181"/>
      <c r="AW267" s="181"/>
    </row>
    <row r="268" spans="1:49" ht="38.25" customHeight="1">
      <c r="A268" s="493"/>
      <c r="B268" s="460"/>
      <c r="C268" s="508"/>
      <c r="D268" s="340" t="s">
        <v>8</v>
      </c>
      <c r="E268" s="80">
        <v>2025</v>
      </c>
      <c r="F268" s="488">
        <v>2029</v>
      </c>
      <c r="G268" s="475"/>
      <c r="H268" s="488">
        <v>2033</v>
      </c>
      <c r="I268" s="489"/>
      <c r="J268" s="489"/>
      <c r="K268" s="475"/>
      <c r="L268" s="330">
        <v>2037</v>
      </c>
      <c r="M268" s="490" t="s">
        <v>20</v>
      </c>
      <c r="N268" s="555"/>
      <c r="O268" s="555"/>
      <c r="P268" s="555"/>
      <c r="Q268" s="555"/>
      <c r="R268" s="555"/>
      <c r="S268" s="555"/>
      <c r="T268" s="180"/>
      <c r="U268" s="200"/>
      <c r="V268" s="181"/>
      <c r="W268" s="181"/>
      <c r="X268" s="181"/>
      <c r="Y268" s="181"/>
      <c r="Z268" s="181"/>
      <c r="AA268" s="181"/>
      <c r="AB268" s="181"/>
      <c r="AC268" s="181"/>
      <c r="AD268" s="181"/>
      <c r="AE268" s="181"/>
      <c r="AF268" s="181"/>
      <c r="AG268" s="181"/>
      <c r="AH268" s="181"/>
      <c r="AI268" s="181"/>
      <c r="AJ268" s="181"/>
      <c r="AK268" s="181"/>
      <c r="AL268" s="181"/>
      <c r="AM268" s="181"/>
      <c r="AN268" s="181"/>
      <c r="AO268" s="181"/>
      <c r="AP268" s="181"/>
      <c r="AQ268" s="181"/>
      <c r="AR268" s="181"/>
      <c r="AS268" s="181"/>
      <c r="AT268" s="181"/>
      <c r="AU268" s="181"/>
      <c r="AV268" s="181"/>
      <c r="AW268" s="181"/>
    </row>
    <row r="269" spans="1:49" ht="38.25" customHeight="1">
      <c r="A269" s="501"/>
      <c r="B269" s="503"/>
      <c r="C269" s="509"/>
      <c r="D269" s="337" t="s">
        <v>9</v>
      </c>
      <c r="E269" s="168">
        <v>0.7</v>
      </c>
      <c r="F269" s="495">
        <v>0.75</v>
      </c>
      <c r="G269" s="496"/>
      <c r="H269" s="495">
        <v>0.85</v>
      </c>
      <c r="I269" s="589"/>
      <c r="J269" s="589"/>
      <c r="K269" s="496"/>
      <c r="L269" s="361">
        <v>0.9</v>
      </c>
      <c r="M269" s="557"/>
      <c r="N269" s="558"/>
      <c r="O269" s="558"/>
      <c r="P269" s="558"/>
      <c r="Q269" s="558"/>
      <c r="R269" s="558"/>
      <c r="S269" s="558"/>
      <c r="T269" s="204"/>
      <c r="U269" s="183"/>
      <c r="V269" s="179"/>
      <c r="W269" s="179"/>
      <c r="X269" s="179"/>
      <c r="Y269" s="179"/>
      <c r="Z269" s="179"/>
      <c r="AA269" s="179"/>
      <c r="AB269" s="179"/>
      <c r="AC269" s="179"/>
      <c r="AD269" s="179"/>
      <c r="AE269" s="179"/>
      <c r="AF269" s="179"/>
      <c r="AG269" s="179"/>
      <c r="AH269" s="179"/>
      <c r="AI269" s="179"/>
      <c r="AJ269" s="179"/>
      <c r="AK269" s="179"/>
      <c r="AL269" s="179"/>
      <c r="AM269" s="179"/>
      <c r="AN269" s="179"/>
      <c r="AO269" s="179"/>
      <c r="AP269" s="179"/>
      <c r="AQ269" s="179"/>
      <c r="AR269" s="179"/>
      <c r="AS269" s="179"/>
      <c r="AT269" s="179"/>
      <c r="AU269" s="179"/>
      <c r="AV269" s="179"/>
      <c r="AW269" s="179"/>
    </row>
    <row r="270" spans="1:49" ht="38.25" customHeight="1">
      <c r="A270" s="506" t="s">
        <v>12</v>
      </c>
      <c r="B270" s="492"/>
      <c r="C270" s="538" t="s">
        <v>13</v>
      </c>
      <c r="D270" s="510" t="s">
        <v>14</v>
      </c>
      <c r="E270" s="510" t="s">
        <v>7</v>
      </c>
      <c r="F270" s="500" t="s">
        <v>15</v>
      </c>
      <c r="G270" s="492"/>
      <c r="H270" s="500" t="s">
        <v>16</v>
      </c>
      <c r="I270" s="491"/>
      <c r="J270" s="491"/>
      <c r="K270" s="492"/>
      <c r="L270" s="500" t="s">
        <v>17</v>
      </c>
      <c r="M270" s="500" t="s">
        <v>18</v>
      </c>
      <c r="N270" s="473" t="s">
        <v>19</v>
      </c>
      <c r="O270" s="553"/>
      <c r="P270" s="553"/>
      <c r="Q270" s="553"/>
      <c r="R270" s="553"/>
      <c r="S270" s="554"/>
      <c r="T270" s="180"/>
      <c r="U270" s="200"/>
      <c r="V270" s="181"/>
      <c r="W270" s="181"/>
      <c r="X270" s="181"/>
      <c r="Y270" s="181"/>
      <c r="Z270" s="181"/>
      <c r="AA270" s="181"/>
      <c r="AB270" s="181"/>
      <c r="AC270" s="181"/>
      <c r="AD270" s="181"/>
      <c r="AE270" s="181"/>
      <c r="AF270" s="181"/>
      <c r="AG270" s="181"/>
      <c r="AH270" s="181"/>
      <c r="AI270" s="181"/>
      <c r="AJ270" s="181"/>
      <c r="AK270" s="181"/>
      <c r="AL270" s="181"/>
      <c r="AM270" s="181"/>
      <c r="AN270" s="181"/>
      <c r="AO270" s="181"/>
      <c r="AP270" s="181"/>
      <c r="AQ270" s="181"/>
      <c r="AR270" s="181"/>
      <c r="AS270" s="181"/>
      <c r="AT270" s="181"/>
      <c r="AU270" s="181"/>
      <c r="AV270" s="181"/>
      <c r="AW270" s="181"/>
    </row>
    <row r="271" spans="1:49" ht="38.25" customHeight="1">
      <c r="A271" s="494"/>
      <c r="B271" s="460"/>
      <c r="C271" s="508"/>
      <c r="D271" s="508"/>
      <c r="E271" s="508"/>
      <c r="F271" s="493"/>
      <c r="G271" s="460"/>
      <c r="H271" s="493"/>
      <c r="I271" s="520"/>
      <c r="J271" s="520"/>
      <c r="K271" s="460"/>
      <c r="L271" s="493"/>
      <c r="M271" s="493"/>
      <c r="N271" s="473" t="s">
        <v>20</v>
      </c>
      <c r="O271" s="554"/>
      <c r="P271" s="473" t="s">
        <v>21</v>
      </c>
      <c r="Q271" s="489"/>
      <c r="R271" s="475"/>
      <c r="S271" s="502" t="s">
        <v>22</v>
      </c>
      <c r="T271" s="180"/>
      <c r="U271" s="200"/>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1"/>
      <c r="AR271" s="181"/>
      <c r="AS271" s="181"/>
      <c r="AT271" s="181"/>
      <c r="AU271" s="181"/>
      <c r="AV271" s="181"/>
      <c r="AW271" s="181"/>
    </row>
    <row r="272" spans="1:49" ht="91.5" customHeight="1">
      <c r="A272" s="494"/>
      <c r="B272" s="460"/>
      <c r="C272" s="509"/>
      <c r="D272" s="509"/>
      <c r="E272" s="509"/>
      <c r="F272" s="501"/>
      <c r="G272" s="503"/>
      <c r="H272" s="501"/>
      <c r="I272" s="590"/>
      <c r="J272" s="590"/>
      <c r="K272" s="503"/>
      <c r="L272" s="501"/>
      <c r="M272" s="501"/>
      <c r="N272" s="329" t="s">
        <v>23</v>
      </c>
      <c r="O272" s="329" t="s">
        <v>24</v>
      </c>
      <c r="P272" s="329" t="s">
        <v>23</v>
      </c>
      <c r="Q272" s="473" t="s">
        <v>25</v>
      </c>
      <c r="R272" s="475"/>
      <c r="S272" s="590"/>
      <c r="T272" s="204"/>
      <c r="U272" s="200"/>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1"/>
      <c r="AR272" s="181"/>
      <c r="AS272" s="181"/>
      <c r="AT272" s="181"/>
      <c r="AU272" s="181"/>
      <c r="AV272" s="181"/>
      <c r="AW272" s="181"/>
    </row>
    <row r="273" spans="1:49" ht="38.25" customHeight="1">
      <c r="A273" s="74">
        <v>8</v>
      </c>
      <c r="B273" s="72" t="s">
        <v>452</v>
      </c>
      <c r="C273" s="72" t="s">
        <v>453</v>
      </c>
      <c r="D273" s="72" t="s">
        <v>454</v>
      </c>
      <c r="E273" s="72" t="s">
        <v>260</v>
      </c>
      <c r="F273" s="600" t="s">
        <v>455</v>
      </c>
      <c r="G273" s="475"/>
      <c r="H273" s="600" t="s">
        <v>456</v>
      </c>
      <c r="I273" s="489"/>
      <c r="J273" s="489"/>
      <c r="K273" s="475"/>
      <c r="L273" s="332" t="s">
        <v>262</v>
      </c>
      <c r="M273" s="328">
        <v>200000</v>
      </c>
      <c r="N273" s="328">
        <v>200000</v>
      </c>
      <c r="O273" s="328"/>
      <c r="P273" s="74"/>
      <c r="Q273" s="468"/>
      <c r="R273" s="475"/>
      <c r="S273" s="333">
        <f t="shared" ref="S273:S275" si="28">M273-N273-P273</f>
        <v>0</v>
      </c>
      <c r="T273" s="180"/>
      <c r="U273" s="200"/>
      <c r="V273" s="181"/>
      <c r="W273" s="181"/>
      <c r="X273" s="181"/>
      <c r="Y273" s="181"/>
      <c r="Z273" s="181"/>
      <c r="AA273" s="181"/>
      <c r="AB273" s="181"/>
      <c r="AC273" s="181"/>
      <c r="AD273" s="181"/>
      <c r="AE273" s="181"/>
      <c r="AF273" s="181"/>
      <c r="AG273" s="181"/>
      <c r="AH273" s="181"/>
      <c r="AI273" s="181"/>
      <c r="AJ273" s="181"/>
      <c r="AK273" s="181"/>
      <c r="AL273" s="181"/>
      <c r="AM273" s="181"/>
      <c r="AN273" s="181"/>
      <c r="AO273" s="181"/>
      <c r="AP273" s="181"/>
      <c r="AQ273" s="181"/>
      <c r="AR273" s="181"/>
      <c r="AS273" s="181"/>
      <c r="AT273" s="181"/>
      <c r="AU273" s="181"/>
      <c r="AV273" s="181"/>
      <c r="AW273" s="181"/>
    </row>
    <row r="274" spans="1:49" ht="38.25" customHeight="1">
      <c r="A274" s="74">
        <v>9</v>
      </c>
      <c r="B274" s="72" t="s">
        <v>457</v>
      </c>
      <c r="C274" s="72" t="s">
        <v>458</v>
      </c>
      <c r="D274" s="72" t="s">
        <v>459</v>
      </c>
      <c r="E274" s="72" t="s">
        <v>260</v>
      </c>
      <c r="F274" s="600" t="s">
        <v>455</v>
      </c>
      <c r="G274" s="475"/>
      <c r="H274" s="600"/>
      <c r="I274" s="489"/>
      <c r="J274" s="489"/>
      <c r="K274" s="475"/>
      <c r="L274" s="332" t="s">
        <v>262</v>
      </c>
      <c r="M274" s="328">
        <v>5000</v>
      </c>
      <c r="N274" s="328">
        <v>5000</v>
      </c>
      <c r="O274" s="328"/>
      <c r="P274" s="328"/>
      <c r="Q274" s="468"/>
      <c r="R274" s="475"/>
      <c r="S274" s="333">
        <f t="shared" si="28"/>
        <v>0</v>
      </c>
      <c r="T274" s="180"/>
      <c r="U274" s="200"/>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c r="AR274" s="181"/>
      <c r="AS274" s="181"/>
      <c r="AT274" s="181"/>
      <c r="AU274" s="181"/>
      <c r="AV274" s="181"/>
      <c r="AW274" s="181"/>
    </row>
    <row r="275" spans="1:49" ht="38.25" customHeight="1">
      <c r="A275" s="74">
        <v>10</v>
      </c>
      <c r="B275" s="72" t="s">
        <v>460</v>
      </c>
      <c r="C275" s="72" t="s">
        <v>460</v>
      </c>
      <c r="D275" s="72" t="s">
        <v>461</v>
      </c>
      <c r="E275" s="72" t="s">
        <v>260</v>
      </c>
      <c r="F275" s="600" t="s">
        <v>456</v>
      </c>
      <c r="G275" s="475"/>
      <c r="H275" s="600"/>
      <c r="I275" s="489"/>
      <c r="J275" s="489"/>
      <c r="K275" s="475"/>
      <c r="L275" s="332" t="s">
        <v>262</v>
      </c>
      <c r="M275" s="328">
        <v>40000</v>
      </c>
      <c r="N275" s="328">
        <v>40000</v>
      </c>
      <c r="O275" s="328"/>
      <c r="P275" s="328"/>
      <c r="Q275" s="468"/>
      <c r="R275" s="475"/>
      <c r="S275" s="333">
        <f t="shared" si="28"/>
        <v>0</v>
      </c>
      <c r="T275" s="180"/>
      <c r="U275" s="200"/>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1"/>
      <c r="AR275" s="181"/>
      <c r="AS275" s="181"/>
      <c r="AT275" s="181"/>
      <c r="AU275" s="181"/>
      <c r="AV275" s="181"/>
      <c r="AW275" s="181"/>
    </row>
    <row r="276" spans="1:49" ht="38.25" customHeight="1">
      <c r="A276" s="410"/>
      <c r="B276" s="113"/>
      <c r="C276" s="113"/>
      <c r="D276" s="411"/>
      <c r="E276" s="357"/>
      <c r="F276" s="357"/>
      <c r="G276" s="357"/>
      <c r="H276" s="357"/>
      <c r="I276" s="357"/>
      <c r="J276" s="357"/>
      <c r="K276" s="357"/>
      <c r="L276" s="357"/>
      <c r="M276" s="93">
        <f>SUM(M273:M275)</f>
        <v>245000</v>
      </c>
      <c r="N276" s="93">
        <f>SUM(N273:N275)</f>
        <v>245000</v>
      </c>
      <c r="O276" s="93">
        <f>SUM(O273:O275)</f>
        <v>0</v>
      </c>
      <c r="P276" s="93">
        <f>SUM(P273:P275)</f>
        <v>0</v>
      </c>
      <c r="Q276" s="484">
        <f>SUM(Q273:Q275)</f>
        <v>0</v>
      </c>
      <c r="R276" s="475"/>
      <c r="S276" s="93">
        <f>SUM(S273:S275)</f>
        <v>0</v>
      </c>
      <c r="T276" s="180"/>
      <c r="U276" s="200"/>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1"/>
      <c r="AR276" s="181"/>
      <c r="AS276" s="181"/>
      <c r="AT276" s="181"/>
      <c r="AU276" s="181"/>
      <c r="AV276" s="181"/>
      <c r="AW276" s="181"/>
    </row>
    <row r="277" spans="1:49" ht="57" customHeight="1">
      <c r="A277" s="74">
        <v>5</v>
      </c>
      <c r="B277" s="72"/>
      <c r="C277" s="72"/>
      <c r="D277" s="72"/>
      <c r="E277" s="72"/>
      <c r="F277" s="600"/>
      <c r="G277" s="475"/>
      <c r="H277" s="600"/>
      <c r="I277" s="474"/>
      <c r="J277" s="474"/>
      <c r="K277" s="475"/>
      <c r="L277" s="89"/>
      <c r="M277" s="75"/>
      <c r="N277" s="75"/>
      <c r="O277" s="75"/>
      <c r="P277" s="75"/>
      <c r="Q277" s="468"/>
      <c r="R277" s="475"/>
      <c r="S277" s="76"/>
      <c r="T277" s="180"/>
      <c r="U277" s="200"/>
      <c r="V277" s="181"/>
      <c r="W277" s="181"/>
      <c r="X277" s="181"/>
      <c r="Y277" s="181"/>
      <c r="Z277" s="181"/>
      <c r="AA277" s="181"/>
      <c r="AB277" s="181"/>
      <c r="AC277" s="181"/>
      <c r="AD277" s="181"/>
      <c r="AE277" s="181"/>
      <c r="AF277" s="181"/>
      <c r="AG277" s="181"/>
      <c r="AH277" s="181"/>
      <c r="AI277" s="181"/>
      <c r="AJ277" s="181"/>
      <c r="AK277" s="181"/>
      <c r="AL277" s="181"/>
      <c r="AM277" s="181"/>
      <c r="AN277" s="181"/>
      <c r="AO277" s="181"/>
      <c r="AP277" s="181"/>
      <c r="AQ277" s="181"/>
      <c r="AR277" s="181"/>
      <c r="AS277" s="181"/>
      <c r="AT277" s="181"/>
      <c r="AU277" s="181"/>
      <c r="AV277" s="181"/>
      <c r="AW277" s="181"/>
    </row>
    <row r="278" spans="1:49" ht="45.75" customHeight="1">
      <c r="A278" s="74">
        <v>6</v>
      </c>
      <c r="B278" s="72"/>
      <c r="C278" s="72"/>
      <c r="D278" s="72"/>
      <c r="E278" s="72"/>
      <c r="F278" s="600"/>
      <c r="G278" s="475"/>
      <c r="H278" s="600"/>
      <c r="I278" s="474"/>
      <c r="J278" s="474"/>
      <c r="K278" s="475"/>
      <c r="L278" s="89"/>
      <c r="M278" s="75"/>
      <c r="N278" s="75"/>
      <c r="O278" s="75"/>
      <c r="P278" s="75"/>
      <c r="Q278" s="468"/>
      <c r="R278" s="475"/>
      <c r="S278" s="76"/>
      <c r="T278" s="180"/>
      <c r="U278" s="200"/>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1"/>
      <c r="AR278" s="181"/>
      <c r="AS278" s="181"/>
      <c r="AT278" s="181"/>
      <c r="AU278" s="181"/>
      <c r="AV278" s="181"/>
      <c r="AW278" s="181"/>
    </row>
    <row r="279" spans="1:49" ht="47.25" customHeight="1">
      <c r="A279" s="74">
        <v>7</v>
      </c>
      <c r="B279" s="72"/>
      <c r="C279" s="72"/>
      <c r="D279" s="72"/>
      <c r="E279" s="72"/>
      <c r="F279" s="600"/>
      <c r="G279" s="475"/>
      <c r="H279" s="600"/>
      <c r="I279" s="474"/>
      <c r="J279" s="474"/>
      <c r="K279" s="475"/>
      <c r="L279" s="89"/>
      <c r="M279" s="75"/>
      <c r="N279" s="75"/>
      <c r="O279" s="75"/>
      <c r="P279" s="75"/>
      <c r="Q279" s="468"/>
      <c r="R279" s="475"/>
      <c r="S279" s="76"/>
      <c r="T279" s="180"/>
      <c r="U279" s="200"/>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c r="AS279" s="181"/>
      <c r="AT279" s="181"/>
      <c r="AU279" s="181"/>
      <c r="AV279" s="181"/>
      <c r="AW279" s="181"/>
    </row>
    <row r="280" spans="1:49" ht="51" customHeight="1">
      <c r="A280" s="74">
        <v>8</v>
      </c>
      <c r="B280" s="72"/>
      <c r="C280" s="72"/>
      <c r="D280" s="72"/>
      <c r="E280" s="72"/>
      <c r="F280" s="600"/>
      <c r="G280" s="475"/>
      <c r="H280" s="600"/>
      <c r="I280" s="474"/>
      <c r="J280" s="474"/>
      <c r="K280" s="475"/>
      <c r="L280" s="89"/>
      <c r="M280" s="75"/>
      <c r="N280" s="75"/>
      <c r="O280" s="75"/>
      <c r="P280" s="74"/>
      <c r="Q280" s="468"/>
      <c r="R280" s="475"/>
      <c r="S280" s="76"/>
      <c r="T280" s="180"/>
      <c r="U280" s="200"/>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1"/>
      <c r="AR280" s="181"/>
      <c r="AS280" s="181"/>
      <c r="AT280" s="181"/>
      <c r="AU280" s="181"/>
      <c r="AV280" s="181"/>
      <c r="AW280" s="181"/>
    </row>
    <row r="281" spans="1:49" ht="48.75" customHeight="1">
      <c r="A281" s="74">
        <v>9</v>
      </c>
      <c r="B281" s="72"/>
      <c r="C281" s="72"/>
      <c r="D281" s="72"/>
      <c r="E281" s="72"/>
      <c r="F281" s="600"/>
      <c r="G281" s="475"/>
      <c r="H281" s="600"/>
      <c r="I281" s="474"/>
      <c r="J281" s="474"/>
      <c r="K281" s="475"/>
      <c r="L281" s="89"/>
      <c r="M281" s="75"/>
      <c r="N281" s="75"/>
      <c r="O281" s="75"/>
      <c r="P281" s="75"/>
      <c r="Q281" s="468"/>
      <c r="R281" s="475"/>
      <c r="S281" s="76"/>
      <c r="T281" s="180"/>
      <c r="U281" s="200"/>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1"/>
      <c r="AR281" s="181"/>
      <c r="AS281" s="181"/>
      <c r="AT281" s="181"/>
      <c r="AU281" s="181"/>
      <c r="AV281" s="181"/>
      <c r="AW281" s="181"/>
    </row>
    <row r="282" spans="1:49" ht="59.25" customHeight="1">
      <c r="A282" s="74">
        <v>10</v>
      </c>
      <c r="B282" s="72"/>
      <c r="C282" s="72"/>
      <c r="D282" s="72"/>
      <c r="E282" s="72"/>
      <c r="F282" s="600"/>
      <c r="G282" s="475"/>
      <c r="H282" s="600"/>
      <c r="I282" s="474"/>
      <c r="J282" s="474"/>
      <c r="K282" s="475"/>
      <c r="L282" s="89"/>
      <c r="M282" s="75"/>
      <c r="N282" s="75"/>
      <c r="O282" s="75"/>
      <c r="P282" s="75"/>
      <c r="Q282" s="468"/>
      <c r="R282" s="475"/>
      <c r="S282" s="76"/>
      <c r="T282" s="180"/>
      <c r="U282" s="200"/>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1"/>
      <c r="AR282" s="181"/>
      <c r="AS282" s="181"/>
      <c r="AT282" s="181"/>
      <c r="AU282" s="181"/>
      <c r="AV282" s="181"/>
      <c r="AW282" s="181"/>
    </row>
    <row r="283" spans="1:49" ht="38.25" customHeight="1">
      <c r="A283" s="121"/>
      <c r="B283" s="85"/>
      <c r="C283" s="85"/>
      <c r="D283" s="122"/>
      <c r="E283" s="84"/>
      <c r="F283" s="84"/>
      <c r="G283" s="84"/>
      <c r="H283" s="84"/>
      <c r="I283" s="84"/>
      <c r="J283" s="84"/>
      <c r="K283" s="84"/>
      <c r="L283" s="84"/>
      <c r="M283" s="93">
        <f t="shared" ref="M283:Q283" si="29">SUM(M273:M282)</f>
        <v>490000</v>
      </c>
      <c r="N283" s="93">
        <f t="shared" si="29"/>
        <v>490000</v>
      </c>
      <c r="O283" s="93">
        <f t="shared" si="29"/>
        <v>0</v>
      </c>
      <c r="P283" s="93">
        <f t="shared" si="29"/>
        <v>0</v>
      </c>
      <c r="Q283" s="484">
        <f t="shared" si="29"/>
        <v>0</v>
      </c>
      <c r="R283" s="475"/>
      <c r="S283" s="93">
        <f>SUM(S273:S282)</f>
        <v>0</v>
      </c>
      <c r="T283" s="180"/>
      <c r="U283" s="200"/>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1"/>
      <c r="AR283" s="181"/>
      <c r="AS283" s="181"/>
      <c r="AT283" s="181"/>
      <c r="AU283" s="181"/>
      <c r="AV283" s="181"/>
      <c r="AW283" s="181"/>
    </row>
    <row r="284" spans="1:49" ht="38.25" customHeight="1">
      <c r="A284" s="123"/>
      <c r="B284" s="99"/>
      <c r="C284" s="99"/>
      <c r="D284" s="124"/>
      <c r="E284" s="125"/>
      <c r="F284" s="125"/>
      <c r="G284" s="125"/>
      <c r="H284" s="125"/>
      <c r="I284" s="125"/>
      <c r="J284" s="125"/>
      <c r="K284" s="125"/>
      <c r="L284" s="125"/>
      <c r="M284" s="125"/>
      <c r="N284" s="123"/>
      <c r="O284" s="123"/>
      <c r="P284" s="123"/>
      <c r="Q284" s="123"/>
      <c r="R284" s="123"/>
      <c r="S284" s="123"/>
      <c r="T284" s="180"/>
      <c r="U284" s="200"/>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1"/>
      <c r="AR284" s="181"/>
      <c r="AS284" s="181"/>
      <c r="AT284" s="181"/>
      <c r="AU284" s="181"/>
      <c r="AV284" s="181"/>
      <c r="AW284" s="181"/>
    </row>
    <row r="285" spans="1:49" ht="38.25" customHeight="1">
      <c r="A285" s="123"/>
      <c r="B285" s="99"/>
      <c r="C285" s="99"/>
      <c r="D285" s="124"/>
      <c r="E285" s="125"/>
      <c r="F285" s="125"/>
      <c r="G285" s="125"/>
      <c r="H285" s="125"/>
      <c r="I285" s="125"/>
      <c r="J285" s="125"/>
      <c r="K285" s="125"/>
      <c r="L285" s="125"/>
      <c r="M285" s="125"/>
      <c r="N285" s="123"/>
      <c r="O285" s="123"/>
      <c r="P285" s="123"/>
      <c r="Q285" s="123"/>
      <c r="R285" s="123"/>
      <c r="S285" s="123"/>
      <c r="T285" s="180"/>
      <c r="U285" s="200"/>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1"/>
      <c r="AR285" s="181"/>
      <c r="AS285" s="181"/>
      <c r="AT285" s="181"/>
      <c r="AU285" s="181"/>
      <c r="AV285" s="181"/>
      <c r="AW285" s="181"/>
    </row>
    <row r="286" spans="1:49" ht="38.25" customHeight="1">
      <c r="A286" s="84"/>
      <c r="B286" s="84"/>
      <c r="C286" s="84"/>
      <c r="D286" s="84"/>
      <c r="E286" s="84"/>
      <c r="F286" s="84"/>
      <c r="G286" s="84"/>
      <c r="H286" s="84"/>
      <c r="I286" s="84"/>
      <c r="J286" s="84"/>
      <c r="K286" s="84"/>
      <c r="L286" s="84"/>
      <c r="M286" s="105"/>
      <c r="N286" s="105"/>
      <c r="O286" s="105"/>
      <c r="P286" s="105"/>
      <c r="Q286" s="594"/>
      <c r="R286" s="475"/>
      <c r="S286" s="105"/>
      <c r="T286" s="180"/>
      <c r="U286" s="200"/>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1"/>
      <c r="AR286" s="181"/>
      <c r="AS286" s="181"/>
      <c r="AT286" s="181"/>
      <c r="AU286" s="181"/>
      <c r="AV286" s="181"/>
      <c r="AW286" s="181"/>
    </row>
    <row r="287" spans="1:49" ht="38.25" customHeight="1">
      <c r="A287" s="123"/>
      <c r="B287" s="99"/>
      <c r="C287" s="99"/>
      <c r="D287" s="124"/>
      <c r="E287" s="125"/>
      <c r="F287" s="125"/>
      <c r="G287" s="125"/>
      <c r="H287" s="125"/>
      <c r="I287" s="125"/>
      <c r="J287" s="125"/>
      <c r="K287" s="125"/>
      <c r="L287" s="125"/>
      <c r="M287" s="125"/>
      <c r="N287" s="123"/>
      <c r="O287" s="123"/>
      <c r="P287" s="123"/>
      <c r="Q287" s="123"/>
      <c r="R287" s="123"/>
      <c r="S287" s="123"/>
      <c r="T287" s="180"/>
      <c r="U287" s="200"/>
      <c r="V287" s="181"/>
      <c r="W287" s="181"/>
      <c r="X287" s="181"/>
      <c r="Y287" s="181"/>
      <c r="Z287" s="181"/>
      <c r="AA287" s="181"/>
      <c r="AB287" s="181"/>
      <c r="AC287" s="181"/>
      <c r="AD287" s="181"/>
      <c r="AE287" s="181"/>
      <c r="AF287" s="181"/>
      <c r="AG287" s="181"/>
      <c r="AH287" s="181"/>
      <c r="AI287" s="181"/>
      <c r="AJ287" s="181"/>
      <c r="AK287" s="181"/>
      <c r="AL287" s="181"/>
      <c r="AM287" s="181"/>
      <c r="AN287" s="181"/>
      <c r="AO287" s="181"/>
      <c r="AP287" s="181"/>
      <c r="AQ287" s="181"/>
      <c r="AR287" s="181"/>
      <c r="AS287" s="181"/>
      <c r="AT287" s="181"/>
      <c r="AU287" s="181"/>
      <c r="AV287" s="181"/>
      <c r="AW287" s="181"/>
    </row>
    <row r="288" spans="1:49" ht="38.25" customHeight="1">
      <c r="A288" s="123"/>
      <c r="B288" s="99"/>
      <c r="C288" s="99"/>
      <c r="D288" s="124"/>
      <c r="E288" s="125"/>
      <c r="F288" s="125"/>
      <c r="G288" s="125"/>
      <c r="H288" s="125"/>
      <c r="I288" s="125"/>
      <c r="J288" s="125"/>
      <c r="K288" s="125"/>
      <c r="L288" s="125"/>
      <c r="M288" s="123"/>
      <c r="N288" s="123"/>
      <c r="O288" s="123"/>
      <c r="P288" s="123"/>
      <c r="Q288" s="123"/>
      <c r="R288" s="123"/>
      <c r="S288" s="123"/>
      <c r="T288" s="180"/>
      <c r="U288" s="200"/>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1"/>
      <c r="AR288" s="181"/>
      <c r="AS288" s="181"/>
      <c r="AT288" s="181"/>
      <c r="AU288" s="181"/>
      <c r="AV288" s="181"/>
      <c r="AW288" s="181"/>
    </row>
    <row r="289" spans="1:49" ht="38.25" customHeight="1">
      <c r="A289" s="123"/>
      <c r="B289" s="99"/>
      <c r="C289" s="99"/>
      <c r="D289" s="124"/>
      <c r="E289" s="125"/>
      <c r="F289" s="125"/>
      <c r="G289" s="125"/>
      <c r="H289" s="125"/>
      <c r="I289" s="125"/>
      <c r="J289" s="125"/>
      <c r="K289" s="125"/>
      <c r="L289" s="125"/>
      <c r="M289" s="123"/>
      <c r="N289" s="123"/>
      <c r="O289" s="123"/>
      <c r="P289" s="123"/>
      <c r="Q289" s="123"/>
      <c r="R289" s="123"/>
      <c r="S289" s="123"/>
      <c r="T289" s="180"/>
      <c r="U289" s="200"/>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1"/>
      <c r="AR289" s="181"/>
      <c r="AS289" s="181"/>
      <c r="AT289" s="181"/>
      <c r="AU289" s="181"/>
      <c r="AV289" s="181"/>
      <c r="AW289" s="181"/>
    </row>
    <row r="290" spans="1:49" ht="38.25" customHeight="1">
      <c r="A290" s="123"/>
      <c r="B290" s="99"/>
      <c r="C290" s="99"/>
      <c r="D290" s="124"/>
      <c r="E290" s="125"/>
      <c r="F290" s="125"/>
      <c r="G290" s="125"/>
      <c r="H290" s="125"/>
      <c r="I290" s="125"/>
      <c r="J290" s="125"/>
      <c r="K290" s="125"/>
      <c r="L290" s="125"/>
      <c r="M290" s="123"/>
      <c r="N290" s="123"/>
      <c r="O290" s="123"/>
      <c r="P290" s="123"/>
      <c r="Q290" s="123"/>
      <c r="R290" s="123"/>
      <c r="S290" s="123"/>
      <c r="T290" s="180"/>
      <c r="U290" s="200"/>
      <c r="V290" s="181"/>
      <c r="W290" s="181"/>
      <c r="X290" s="181"/>
      <c r="Y290" s="181"/>
      <c r="Z290" s="181"/>
      <c r="AA290" s="181"/>
      <c r="AB290" s="181"/>
      <c r="AC290" s="181"/>
      <c r="AD290" s="181"/>
      <c r="AE290" s="181"/>
      <c r="AF290" s="181"/>
      <c r="AG290" s="181"/>
      <c r="AH290" s="181"/>
      <c r="AI290" s="181"/>
      <c r="AJ290" s="181"/>
      <c r="AK290" s="181"/>
      <c r="AL290" s="181"/>
      <c r="AM290" s="181"/>
      <c r="AN290" s="181"/>
      <c r="AO290" s="181"/>
      <c r="AP290" s="181"/>
      <c r="AQ290" s="181"/>
      <c r="AR290" s="181"/>
      <c r="AS290" s="181"/>
      <c r="AT290" s="181"/>
      <c r="AU290" s="181"/>
      <c r="AV290" s="181"/>
      <c r="AW290" s="181"/>
    </row>
    <row r="291" spans="1:49" ht="38.25" customHeight="1">
      <c r="A291" s="123"/>
      <c r="B291" s="99"/>
      <c r="C291" s="99"/>
      <c r="D291" s="124"/>
      <c r="E291" s="125"/>
      <c r="F291" s="125"/>
      <c r="G291" s="125"/>
      <c r="H291" s="125"/>
      <c r="I291" s="125"/>
      <c r="J291" s="125"/>
      <c r="K291" s="125"/>
      <c r="L291" s="125"/>
      <c r="M291" s="123"/>
      <c r="N291" s="123"/>
      <c r="O291" s="123"/>
      <c r="P291" s="123"/>
      <c r="Q291" s="123"/>
      <c r="R291" s="123"/>
      <c r="S291" s="123"/>
      <c r="T291" s="180"/>
      <c r="U291" s="200"/>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1"/>
      <c r="AR291" s="181"/>
      <c r="AS291" s="181"/>
      <c r="AT291" s="181"/>
      <c r="AU291" s="181"/>
      <c r="AV291" s="181"/>
      <c r="AW291" s="181"/>
    </row>
    <row r="292" spans="1:49" ht="38.25" customHeight="1">
      <c r="A292" s="123"/>
      <c r="B292" s="99"/>
      <c r="C292" s="99"/>
      <c r="D292" s="124"/>
      <c r="E292" s="125"/>
      <c r="F292" s="125"/>
      <c r="G292" s="125"/>
      <c r="H292" s="125"/>
      <c r="I292" s="125"/>
      <c r="J292" s="125"/>
      <c r="K292" s="125"/>
      <c r="L292" s="125"/>
      <c r="M292" s="123"/>
      <c r="N292" s="123"/>
      <c r="O292" s="123"/>
      <c r="P292" s="123"/>
      <c r="Q292" s="123"/>
      <c r="R292" s="123"/>
      <c r="S292" s="123"/>
      <c r="T292" s="180"/>
      <c r="U292" s="200"/>
      <c r="V292" s="181"/>
      <c r="W292" s="181"/>
      <c r="X292" s="181"/>
      <c r="Y292" s="181"/>
      <c r="Z292" s="181"/>
      <c r="AA292" s="181"/>
      <c r="AB292" s="181"/>
      <c r="AC292" s="181"/>
      <c r="AD292" s="181"/>
      <c r="AE292" s="181"/>
      <c r="AF292" s="181"/>
      <c r="AG292" s="181"/>
      <c r="AH292" s="181"/>
      <c r="AI292" s="181"/>
      <c r="AJ292" s="181"/>
      <c r="AK292" s="181"/>
      <c r="AL292" s="181"/>
      <c r="AM292" s="181"/>
      <c r="AN292" s="181"/>
      <c r="AO292" s="181"/>
      <c r="AP292" s="181"/>
      <c r="AQ292" s="181"/>
      <c r="AR292" s="181"/>
      <c r="AS292" s="181"/>
      <c r="AT292" s="181"/>
      <c r="AU292" s="181"/>
      <c r="AV292" s="181"/>
      <c r="AW292" s="181"/>
    </row>
    <row r="293" spans="1:49" ht="38.25" customHeight="1">
      <c r="A293" s="123"/>
      <c r="B293" s="99"/>
      <c r="C293" s="99"/>
      <c r="D293" s="124"/>
      <c r="E293" s="125"/>
      <c r="F293" s="125"/>
      <c r="G293" s="125"/>
      <c r="H293" s="125"/>
      <c r="I293" s="125"/>
      <c r="J293" s="125"/>
      <c r="K293" s="125"/>
      <c r="L293" s="125"/>
      <c r="M293" s="123"/>
      <c r="N293" s="123"/>
      <c r="O293" s="123"/>
      <c r="P293" s="123"/>
      <c r="Q293" s="123"/>
      <c r="R293" s="123"/>
      <c r="S293" s="123"/>
      <c r="T293" s="180"/>
      <c r="U293" s="200"/>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1"/>
      <c r="AR293" s="181"/>
      <c r="AS293" s="181"/>
      <c r="AT293" s="181"/>
      <c r="AU293" s="181"/>
      <c r="AV293" s="181"/>
      <c r="AW293" s="181"/>
    </row>
    <row r="294" spans="1:49" ht="38.25" customHeight="1">
      <c r="A294" s="123"/>
      <c r="B294" s="99"/>
      <c r="C294" s="99"/>
      <c r="D294" s="124"/>
      <c r="E294" s="125"/>
      <c r="F294" s="125"/>
      <c r="G294" s="125"/>
      <c r="H294" s="125"/>
      <c r="I294" s="125"/>
      <c r="J294" s="125"/>
      <c r="K294" s="125"/>
      <c r="L294" s="125"/>
      <c r="M294" s="123"/>
      <c r="N294" s="123"/>
      <c r="O294" s="123"/>
      <c r="P294" s="123"/>
      <c r="Q294" s="123"/>
      <c r="R294" s="123"/>
      <c r="S294" s="123"/>
      <c r="T294" s="180"/>
      <c r="U294" s="200"/>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1"/>
      <c r="AR294" s="181"/>
      <c r="AS294" s="181"/>
      <c r="AT294" s="181"/>
      <c r="AU294" s="181"/>
      <c r="AV294" s="181"/>
      <c r="AW294" s="181"/>
    </row>
    <row r="295" spans="1:49" ht="38.25" customHeight="1">
      <c r="A295" s="123"/>
      <c r="B295" s="99"/>
      <c r="C295" s="99"/>
      <c r="D295" s="124"/>
      <c r="E295" s="125"/>
      <c r="F295" s="125"/>
      <c r="G295" s="125"/>
      <c r="H295" s="125"/>
      <c r="I295" s="125"/>
      <c r="J295" s="125"/>
      <c r="K295" s="125"/>
      <c r="L295" s="125"/>
      <c r="M295" s="123"/>
      <c r="N295" s="123"/>
      <c r="O295" s="123"/>
      <c r="P295" s="123"/>
      <c r="Q295" s="123"/>
      <c r="R295" s="123"/>
      <c r="S295" s="123"/>
      <c r="T295" s="180"/>
      <c r="U295" s="200"/>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1"/>
      <c r="AR295" s="181"/>
      <c r="AS295" s="181"/>
      <c r="AT295" s="181"/>
      <c r="AU295" s="181"/>
      <c r="AV295" s="181"/>
      <c r="AW295" s="181"/>
    </row>
    <row r="296" spans="1:49" ht="38.25" customHeight="1">
      <c r="A296" s="123"/>
      <c r="B296" s="99"/>
      <c r="C296" s="99"/>
      <c r="D296" s="124"/>
      <c r="E296" s="125"/>
      <c r="F296" s="125"/>
      <c r="G296" s="125"/>
      <c r="H296" s="125"/>
      <c r="I296" s="125"/>
      <c r="J296" s="125"/>
      <c r="K296" s="125"/>
      <c r="L296" s="125"/>
      <c r="M296" s="123"/>
      <c r="N296" s="123"/>
      <c r="O296" s="123"/>
      <c r="P296" s="123"/>
      <c r="Q296" s="123"/>
      <c r="R296" s="123"/>
      <c r="S296" s="123"/>
      <c r="T296" s="180"/>
      <c r="U296" s="200"/>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1"/>
      <c r="AR296" s="181"/>
      <c r="AS296" s="181"/>
      <c r="AT296" s="181"/>
      <c r="AU296" s="181"/>
      <c r="AV296" s="181"/>
      <c r="AW296" s="181"/>
    </row>
    <row r="297" spans="1:49" ht="38.25" customHeight="1">
      <c r="A297" s="123"/>
      <c r="B297" s="99"/>
      <c r="C297" s="99"/>
      <c r="D297" s="124"/>
      <c r="E297" s="125"/>
      <c r="F297" s="125"/>
      <c r="G297" s="125"/>
      <c r="H297" s="125"/>
      <c r="I297" s="125"/>
      <c r="J297" s="125"/>
      <c r="K297" s="125"/>
      <c r="L297" s="125"/>
      <c r="M297" s="123"/>
      <c r="N297" s="123"/>
      <c r="O297" s="123"/>
      <c r="P297" s="123"/>
      <c r="Q297" s="123"/>
      <c r="R297" s="123"/>
      <c r="S297" s="123"/>
      <c r="T297" s="180"/>
      <c r="U297" s="200"/>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1"/>
      <c r="AR297" s="181"/>
      <c r="AS297" s="181"/>
      <c r="AT297" s="181"/>
      <c r="AU297" s="181"/>
      <c r="AV297" s="181"/>
      <c r="AW297" s="181"/>
    </row>
    <row r="298" spans="1:49" ht="38.25" customHeight="1">
      <c r="A298" s="123"/>
      <c r="B298" s="99"/>
      <c r="C298" s="99"/>
      <c r="D298" s="124"/>
      <c r="E298" s="125"/>
      <c r="F298" s="125"/>
      <c r="G298" s="125"/>
      <c r="H298" s="125"/>
      <c r="I298" s="125"/>
      <c r="J298" s="125"/>
      <c r="K298" s="125"/>
      <c r="L298" s="125"/>
      <c r="M298" s="123"/>
      <c r="N298" s="123"/>
      <c r="O298" s="123"/>
      <c r="P298" s="123"/>
      <c r="Q298" s="123"/>
      <c r="R298" s="123"/>
      <c r="S298" s="123"/>
      <c r="T298" s="180"/>
      <c r="U298" s="200"/>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1"/>
      <c r="AR298" s="181"/>
      <c r="AS298" s="181"/>
      <c r="AT298" s="181"/>
      <c r="AU298" s="181"/>
      <c r="AV298" s="181"/>
      <c r="AW298" s="181"/>
    </row>
    <row r="299" spans="1:49" ht="38.25" customHeight="1">
      <c r="A299" s="123"/>
      <c r="B299" s="99"/>
      <c r="C299" s="99"/>
      <c r="D299" s="124"/>
      <c r="E299" s="125"/>
      <c r="F299" s="125"/>
      <c r="G299" s="125"/>
      <c r="H299" s="125"/>
      <c r="I299" s="125"/>
      <c r="J299" s="125"/>
      <c r="K299" s="125"/>
      <c r="L299" s="125"/>
      <c r="M299" s="123"/>
      <c r="N299" s="123"/>
      <c r="O299" s="123"/>
      <c r="P299" s="123"/>
      <c r="Q299" s="123"/>
      <c r="R299" s="123"/>
      <c r="S299" s="123"/>
      <c r="T299" s="180"/>
      <c r="U299" s="200"/>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1"/>
      <c r="AR299" s="181"/>
      <c r="AS299" s="181"/>
      <c r="AT299" s="181"/>
      <c r="AU299" s="181"/>
      <c r="AV299" s="181"/>
      <c r="AW299" s="181"/>
    </row>
    <row r="300" spans="1:49" ht="38.25" customHeight="1">
      <c r="A300" s="123"/>
      <c r="B300" s="99"/>
      <c r="C300" s="99"/>
      <c r="D300" s="124"/>
      <c r="E300" s="125"/>
      <c r="F300" s="125"/>
      <c r="G300" s="125"/>
      <c r="H300" s="125"/>
      <c r="I300" s="125"/>
      <c r="J300" s="125"/>
      <c r="K300" s="125"/>
      <c r="L300" s="125"/>
      <c r="M300" s="123"/>
      <c r="N300" s="123"/>
      <c r="O300" s="123"/>
      <c r="P300" s="123"/>
      <c r="Q300" s="123"/>
      <c r="R300" s="123"/>
      <c r="S300" s="123"/>
      <c r="T300" s="180"/>
      <c r="U300" s="200"/>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1"/>
      <c r="AR300" s="181"/>
      <c r="AS300" s="181"/>
      <c r="AT300" s="181"/>
      <c r="AU300" s="181"/>
      <c r="AV300" s="181"/>
      <c r="AW300" s="181"/>
    </row>
    <row r="301" spans="1:49" ht="38.25" customHeight="1">
      <c r="A301" s="123"/>
      <c r="B301" s="99"/>
      <c r="C301" s="99"/>
      <c r="D301" s="124"/>
      <c r="E301" s="125"/>
      <c r="F301" s="125"/>
      <c r="G301" s="125"/>
      <c r="H301" s="125"/>
      <c r="I301" s="125"/>
      <c r="J301" s="125"/>
      <c r="K301" s="125"/>
      <c r="L301" s="125"/>
      <c r="M301" s="123"/>
      <c r="N301" s="123"/>
      <c r="O301" s="123"/>
      <c r="P301" s="123"/>
      <c r="Q301" s="123"/>
      <c r="R301" s="123"/>
      <c r="S301" s="123"/>
      <c r="T301" s="180"/>
      <c r="U301" s="200"/>
      <c r="V301" s="181"/>
      <c r="W301" s="181"/>
      <c r="X301" s="181"/>
      <c r="Y301" s="181"/>
      <c r="Z301" s="181"/>
      <c r="AA301" s="181"/>
      <c r="AB301" s="181"/>
      <c r="AC301" s="181"/>
      <c r="AD301" s="181"/>
      <c r="AE301" s="181"/>
      <c r="AF301" s="181"/>
      <c r="AG301" s="181"/>
      <c r="AH301" s="181"/>
      <c r="AI301" s="181"/>
      <c r="AJ301" s="181"/>
      <c r="AK301" s="181"/>
      <c r="AL301" s="181"/>
      <c r="AM301" s="181"/>
      <c r="AN301" s="181"/>
      <c r="AO301" s="181"/>
      <c r="AP301" s="181"/>
      <c r="AQ301" s="181"/>
      <c r="AR301" s="181"/>
      <c r="AS301" s="181"/>
      <c r="AT301" s="181"/>
      <c r="AU301" s="181"/>
      <c r="AV301" s="181"/>
      <c r="AW301" s="181"/>
    </row>
    <row r="302" spans="1:49" ht="38.25" customHeight="1">
      <c r="A302" s="123"/>
      <c r="B302" s="99"/>
      <c r="C302" s="99"/>
      <c r="D302" s="124"/>
      <c r="E302" s="125"/>
      <c r="F302" s="125"/>
      <c r="G302" s="125"/>
      <c r="H302" s="125"/>
      <c r="I302" s="125"/>
      <c r="J302" s="125"/>
      <c r="K302" s="125"/>
      <c r="L302" s="125"/>
      <c r="M302" s="123"/>
      <c r="N302" s="123"/>
      <c r="O302" s="123"/>
      <c r="P302" s="123"/>
      <c r="Q302" s="123"/>
      <c r="R302" s="123"/>
      <c r="S302" s="123"/>
      <c r="T302" s="180"/>
      <c r="U302" s="200"/>
      <c r="V302" s="181"/>
      <c r="W302" s="181"/>
      <c r="X302" s="181"/>
      <c r="Y302" s="181"/>
      <c r="Z302" s="181"/>
      <c r="AA302" s="181"/>
      <c r="AB302" s="181"/>
      <c r="AC302" s="181"/>
      <c r="AD302" s="181"/>
      <c r="AE302" s="181"/>
      <c r="AF302" s="181"/>
      <c r="AG302" s="181"/>
      <c r="AH302" s="181"/>
      <c r="AI302" s="181"/>
      <c r="AJ302" s="181"/>
      <c r="AK302" s="181"/>
      <c r="AL302" s="181"/>
      <c r="AM302" s="181"/>
      <c r="AN302" s="181"/>
      <c r="AO302" s="181"/>
      <c r="AP302" s="181"/>
      <c r="AQ302" s="181"/>
      <c r="AR302" s="181"/>
      <c r="AS302" s="181"/>
      <c r="AT302" s="181"/>
      <c r="AU302" s="181"/>
      <c r="AV302" s="181"/>
      <c r="AW302" s="181"/>
    </row>
    <row r="303" spans="1:49" ht="38.25" customHeight="1">
      <c r="A303" s="123"/>
      <c r="B303" s="99"/>
      <c r="C303" s="99"/>
      <c r="D303" s="124"/>
      <c r="E303" s="125"/>
      <c r="F303" s="125"/>
      <c r="G303" s="125"/>
      <c r="H303" s="125"/>
      <c r="I303" s="125"/>
      <c r="J303" s="125"/>
      <c r="K303" s="125"/>
      <c r="L303" s="125"/>
      <c r="M303" s="123"/>
      <c r="N303" s="123"/>
      <c r="O303" s="123"/>
      <c r="P303" s="123"/>
      <c r="Q303" s="123"/>
      <c r="R303" s="123"/>
      <c r="S303" s="123"/>
      <c r="T303" s="180"/>
      <c r="U303" s="200"/>
      <c r="V303" s="181"/>
      <c r="W303" s="181"/>
      <c r="X303" s="181"/>
      <c r="Y303" s="181"/>
      <c r="Z303" s="181"/>
      <c r="AA303" s="181"/>
      <c r="AB303" s="181"/>
      <c r="AC303" s="181"/>
      <c r="AD303" s="181"/>
      <c r="AE303" s="181"/>
      <c r="AF303" s="181"/>
      <c r="AG303" s="181"/>
      <c r="AH303" s="181"/>
      <c r="AI303" s="181"/>
      <c r="AJ303" s="181"/>
      <c r="AK303" s="181"/>
      <c r="AL303" s="181"/>
      <c r="AM303" s="181"/>
      <c r="AN303" s="181"/>
      <c r="AO303" s="181"/>
      <c r="AP303" s="181"/>
      <c r="AQ303" s="181"/>
      <c r="AR303" s="181"/>
      <c r="AS303" s="181"/>
      <c r="AT303" s="181"/>
      <c r="AU303" s="181"/>
      <c r="AV303" s="181"/>
      <c r="AW303" s="181"/>
    </row>
    <row r="304" spans="1:49" ht="38.25" customHeight="1">
      <c r="A304" s="123"/>
      <c r="B304" s="99"/>
      <c r="C304" s="99"/>
      <c r="D304" s="124"/>
      <c r="E304" s="125"/>
      <c r="F304" s="125"/>
      <c r="G304" s="125"/>
      <c r="H304" s="125"/>
      <c r="I304" s="125"/>
      <c r="J304" s="125"/>
      <c r="K304" s="125"/>
      <c r="L304" s="125"/>
      <c r="M304" s="123"/>
      <c r="N304" s="123"/>
      <c r="O304" s="123"/>
      <c r="P304" s="123"/>
      <c r="Q304" s="123"/>
      <c r="R304" s="123"/>
      <c r="S304" s="123"/>
      <c r="T304" s="180"/>
      <c r="U304" s="200"/>
      <c r="V304" s="181"/>
      <c r="W304" s="181"/>
      <c r="X304" s="181"/>
      <c r="Y304" s="181"/>
      <c r="Z304" s="181"/>
      <c r="AA304" s="181"/>
      <c r="AB304" s="181"/>
      <c r="AC304" s="181"/>
      <c r="AD304" s="181"/>
      <c r="AE304" s="181"/>
      <c r="AF304" s="181"/>
      <c r="AG304" s="181"/>
      <c r="AH304" s="181"/>
      <c r="AI304" s="181"/>
      <c r="AJ304" s="181"/>
      <c r="AK304" s="181"/>
      <c r="AL304" s="181"/>
      <c r="AM304" s="181"/>
      <c r="AN304" s="181"/>
      <c r="AO304" s="181"/>
      <c r="AP304" s="181"/>
      <c r="AQ304" s="181"/>
      <c r="AR304" s="181"/>
      <c r="AS304" s="181"/>
      <c r="AT304" s="181"/>
      <c r="AU304" s="181"/>
      <c r="AV304" s="181"/>
      <c r="AW304" s="181"/>
    </row>
    <row r="305" spans="1:49" ht="38.25" customHeight="1">
      <c r="A305" s="123"/>
      <c r="B305" s="99"/>
      <c r="C305" s="99"/>
      <c r="D305" s="124"/>
      <c r="E305" s="125"/>
      <c r="F305" s="125"/>
      <c r="G305" s="125"/>
      <c r="H305" s="125"/>
      <c r="I305" s="125"/>
      <c r="J305" s="125"/>
      <c r="K305" s="125"/>
      <c r="L305" s="125"/>
      <c r="M305" s="123"/>
      <c r="N305" s="123"/>
      <c r="O305" s="123"/>
      <c r="P305" s="123"/>
      <c r="Q305" s="123"/>
      <c r="R305" s="123"/>
      <c r="S305" s="123"/>
      <c r="T305" s="180"/>
      <c r="U305" s="200"/>
      <c r="V305" s="181"/>
      <c r="W305" s="181"/>
      <c r="X305" s="181"/>
      <c r="Y305" s="181"/>
      <c r="Z305" s="181"/>
      <c r="AA305" s="181"/>
      <c r="AB305" s="181"/>
      <c r="AC305" s="181"/>
      <c r="AD305" s="181"/>
      <c r="AE305" s="181"/>
      <c r="AF305" s="181"/>
      <c r="AG305" s="181"/>
      <c r="AH305" s="181"/>
      <c r="AI305" s="181"/>
      <c r="AJ305" s="181"/>
      <c r="AK305" s="181"/>
      <c r="AL305" s="181"/>
      <c r="AM305" s="181"/>
      <c r="AN305" s="181"/>
      <c r="AO305" s="181"/>
      <c r="AP305" s="181"/>
      <c r="AQ305" s="181"/>
      <c r="AR305" s="181"/>
      <c r="AS305" s="181"/>
      <c r="AT305" s="181"/>
      <c r="AU305" s="181"/>
      <c r="AV305" s="181"/>
      <c r="AW305" s="181"/>
    </row>
    <row r="306" spans="1:49" ht="38.25" customHeight="1">
      <c r="A306" s="123"/>
      <c r="B306" s="99"/>
      <c r="C306" s="99"/>
      <c r="D306" s="124"/>
      <c r="E306" s="125"/>
      <c r="F306" s="125"/>
      <c r="G306" s="125"/>
      <c r="H306" s="125"/>
      <c r="I306" s="125"/>
      <c r="J306" s="125"/>
      <c r="K306" s="125"/>
      <c r="L306" s="125"/>
      <c r="M306" s="123"/>
      <c r="N306" s="123"/>
      <c r="O306" s="123"/>
      <c r="P306" s="123"/>
      <c r="Q306" s="123"/>
      <c r="R306" s="123"/>
      <c r="S306" s="123"/>
      <c r="T306" s="180"/>
      <c r="U306" s="200"/>
      <c r="V306" s="181"/>
      <c r="W306" s="181"/>
      <c r="X306" s="181"/>
      <c r="Y306" s="181"/>
      <c r="Z306" s="181"/>
      <c r="AA306" s="181"/>
      <c r="AB306" s="181"/>
      <c r="AC306" s="181"/>
      <c r="AD306" s="181"/>
      <c r="AE306" s="181"/>
      <c r="AF306" s="181"/>
      <c r="AG306" s="181"/>
      <c r="AH306" s="181"/>
      <c r="AI306" s="181"/>
      <c r="AJ306" s="181"/>
      <c r="AK306" s="181"/>
      <c r="AL306" s="181"/>
      <c r="AM306" s="181"/>
      <c r="AN306" s="181"/>
      <c r="AO306" s="181"/>
      <c r="AP306" s="181"/>
      <c r="AQ306" s="181"/>
      <c r="AR306" s="181"/>
      <c r="AS306" s="181"/>
      <c r="AT306" s="181"/>
      <c r="AU306" s="181"/>
      <c r="AV306" s="181"/>
      <c r="AW306" s="181"/>
    </row>
    <row r="307" spans="1:49" ht="38.25" customHeight="1">
      <c r="A307" s="123"/>
      <c r="B307" s="99"/>
      <c r="C307" s="99"/>
      <c r="D307" s="124"/>
      <c r="E307" s="125"/>
      <c r="F307" s="125"/>
      <c r="G307" s="125"/>
      <c r="H307" s="125"/>
      <c r="I307" s="125"/>
      <c r="J307" s="125"/>
      <c r="K307" s="125"/>
      <c r="L307" s="125"/>
      <c r="M307" s="123"/>
      <c r="N307" s="123"/>
      <c r="O307" s="123"/>
      <c r="P307" s="123"/>
      <c r="Q307" s="123"/>
      <c r="R307" s="123"/>
      <c r="S307" s="123"/>
      <c r="T307" s="180"/>
      <c r="U307" s="200"/>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1"/>
      <c r="AR307" s="181"/>
      <c r="AS307" s="181"/>
      <c r="AT307" s="181"/>
      <c r="AU307" s="181"/>
      <c r="AV307" s="181"/>
      <c r="AW307" s="181"/>
    </row>
    <row r="308" spans="1:49" ht="38.25" customHeight="1">
      <c r="A308" s="123"/>
      <c r="B308" s="99"/>
      <c r="C308" s="99"/>
      <c r="D308" s="124"/>
      <c r="E308" s="125"/>
      <c r="F308" s="125"/>
      <c r="G308" s="125"/>
      <c r="H308" s="125"/>
      <c r="I308" s="125"/>
      <c r="J308" s="125"/>
      <c r="K308" s="125"/>
      <c r="L308" s="125"/>
      <c r="M308" s="123"/>
      <c r="N308" s="123"/>
      <c r="O308" s="123"/>
      <c r="P308" s="123"/>
      <c r="Q308" s="123"/>
      <c r="R308" s="123"/>
      <c r="S308" s="123"/>
      <c r="T308" s="180"/>
      <c r="U308" s="200"/>
      <c r="V308" s="181"/>
      <c r="W308" s="181"/>
      <c r="X308" s="181"/>
      <c r="Y308" s="181"/>
      <c r="Z308" s="181"/>
      <c r="AA308" s="181"/>
      <c r="AB308" s="181"/>
      <c r="AC308" s="181"/>
      <c r="AD308" s="181"/>
      <c r="AE308" s="181"/>
      <c r="AF308" s="181"/>
      <c r="AG308" s="181"/>
      <c r="AH308" s="181"/>
      <c r="AI308" s="181"/>
      <c r="AJ308" s="181"/>
      <c r="AK308" s="181"/>
      <c r="AL308" s="181"/>
      <c r="AM308" s="181"/>
      <c r="AN308" s="181"/>
      <c r="AO308" s="181"/>
      <c r="AP308" s="181"/>
      <c r="AQ308" s="181"/>
      <c r="AR308" s="181"/>
      <c r="AS308" s="181"/>
      <c r="AT308" s="181"/>
      <c r="AU308" s="181"/>
      <c r="AV308" s="181"/>
      <c r="AW308" s="181"/>
    </row>
    <row r="309" spans="1:49" ht="38.25" customHeight="1">
      <c r="A309" s="123"/>
      <c r="B309" s="99"/>
      <c r="C309" s="99"/>
      <c r="D309" s="124"/>
      <c r="E309" s="125"/>
      <c r="F309" s="125"/>
      <c r="G309" s="125"/>
      <c r="H309" s="125"/>
      <c r="I309" s="125"/>
      <c r="J309" s="125"/>
      <c r="K309" s="125"/>
      <c r="L309" s="125"/>
      <c r="M309" s="123"/>
      <c r="N309" s="123"/>
      <c r="O309" s="123"/>
      <c r="P309" s="123"/>
      <c r="Q309" s="123"/>
      <c r="R309" s="123"/>
      <c r="S309" s="123"/>
      <c r="T309" s="180"/>
      <c r="U309" s="200"/>
      <c r="V309" s="181"/>
      <c r="W309" s="181"/>
      <c r="X309" s="181"/>
      <c r="Y309" s="181"/>
      <c r="Z309" s="181"/>
      <c r="AA309" s="181"/>
      <c r="AB309" s="181"/>
      <c r="AC309" s="181"/>
      <c r="AD309" s="181"/>
      <c r="AE309" s="181"/>
      <c r="AF309" s="181"/>
      <c r="AG309" s="181"/>
      <c r="AH309" s="181"/>
      <c r="AI309" s="181"/>
      <c r="AJ309" s="181"/>
      <c r="AK309" s="181"/>
      <c r="AL309" s="181"/>
      <c r="AM309" s="181"/>
      <c r="AN309" s="181"/>
      <c r="AO309" s="181"/>
      <c r="AP309" s="181"/>
      <c r="AQ309" s="181"/>
      <c r="AR309" s="181"/>
      <c r="AS309" s="181"/>
      <c r="AT309" s="181"/>
      <c r="AU309" s="181"/>
      <c r="AV309" s="181"/>
      <c r="AW309" s="181"/>
    </row>
    <row r="310" spans="1:49" ht="38.25" customHeight="1">
      <c r="A310" s="123"/>
      <c r="B310" s="99"/>
      <c r="C310" s="99"/>
      <c r="D310" s="124"/>
      <c r="E310" s="125"/>
      <c r="F310" s="125"/>
      <c r="G310" s="125"/>
      <c r="H310" s="125"/>
      <c r="I310" s="125"/>
      <c r="J310" s="125"/>
      <c r="K310" s="125"/>
      <c r="L310" s="125"/>
      <c r="M310" s="123"/>
      <c r="N310" s="123"/>
      <c r="O310" s="123"/>
      <c r="P310" s="123"/>
      <c r="Q310" s="123"/>
      <c r="R310" s="123"/>
      <c r="S310" s="123"/>
      <c r="T310" s="180"/>
      <c r="U310" s="200"/>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1"/>
      <c r="AR310" s="181"/>
      <c r="AS310" s="181"/>
      <c r="AT310" s="181"/>
      <c r="AU310" s="181"/>
      <c r="AV310" s="181"/>
      <c r="AW310" s="181"/>
    </row>
    <row r="311" spans="1:49" ht="38.25" customHeight="1">
      <c r="A311" s="123"/>
      <c r="B311" s="99"/>
      <c r="C311" s="99"/>
      <c r="D311" s="124"/>
      <c r="E311" s="125"/>
      <c r="F311" s="125"/>
      <c r="G311" s="125"/>
      <c r="H311" s="125"/>
      <c r="I311" s="125"/>
      <c r="J311" s="125"/>
      <c r="K311" s="125"/>
      <c r="L311" s="125"/>
      <c r="M311" s="123"/>
      <c r="N311" s="123"/>
      <c r="O311" s="123"/>
      <c r="P311" s="123"/>
      <c r="Q311" s="123"/>
      <c r="R311" s="123"/>
      <c r="S311" s="123"/>
      <c r="T311" s="180"/>
      <c r="U311" s="200"/>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1"/>
      <c r="AR311" s="181"/>
      <c r="AS311" s="181"/>
      <c r="AT311" s="181"/>
      <c r="AU311" s="181"/>
      <c r="AV311" s="181"/>
      <c r="AW311" s="181"/>
    </row>
    <row r="312" spans="1:49" ht="38.25" customHeight="1">
      <c r="A312" s="123"/>
      <c r="B312" s="99"/>
      <c r="C312" s="99"/>
      <c r="D312" s="124"/>
      <c r="E312" s="125"/>
      <c r="F312" s="125"/>
      <c r="G312" s="125"/>
      <c r="H312" s="125"/>
      <c r="I312" s="125"/>
      <c r="J312" s="125"/>
      <c r="K312" s="125"/>
      <c r="L312" s="125"/>
      <c r="M312" s="123"/>
      <c r="N312" s="123"/>
      <c r="O312" s="123"/>
      <c r="P312" s="123"/>
      <c r="Q312" s="123"/>
      <c r="R312" s="123"/>
      <c r="S312" s="123"/>
      <c r="T312" s="180"/>
      <c r="U312" s="200"/>
      <c r="V312" s="181"/>
      <c r="W312" s="181"/>
      <c r="X312" s="181"/>
      <c r="Y312" s="181"/>
      <c r="Z312" s="181"/>
      <c r="AA312" s="181"/>
      <c r="AB312" s="181"/>
      <c r="AC312" s="181"/>
      <c r="AD312" s="181"/>
      <c r="AE312" s="181"/>
      <c r="AF312" s="181"/>
      <c r="AG312" s="181"/>
      <c r="AH312" s="181"/>
      <c r="AI312" s="181"/>
      <c r="AJ312" s="181"/>
      <c r="AK312" s="181"/>
      <c r="AL312" s="181"/>
      <c r="AM312" s="181"/>
      <c r="AN312" s="181"/>
      <c r="AO312" s="181"/>
      <c r="AP312" s="181"/>
      <c r="AQ312" s="181"/>
      <c r="AR312" s="181"/>
      <c r="AS312" s="181"/>
      <c r="AT312" s="181"/>
      <c r="AU312" s="181"/>
      <c r="AV312" s="181"/>
      <c r="AW312" s="181"/>
    </row>
    <row r="313" spans="1:49" ht="38.25" customHeight="1">
      <c r="A313" s="123"/>
      <c r="B313" s="99"/>
      <c r="C313" s="99"/>
      <c r="D313" s="124"/>
      <c r="E313" s="125"/>
      <c r="F313" s="125"/>
      <c r="G313" s="125"/>
      <c r="H313" s="125"/>
      <c r="I313" s="125"/>
      <c r="J313" s="125"/>
      <c r="K313" s="125"/>
      <c r="L313" s="125"/>
      <c r="M313" s="123"/>
      <c r="N313" s="123"/>
      <c r="O313" s="123"/>
      <c r="P313" s="123"/>
      <c r="Q313" s="123"/>
      <c r="R313" s="123"/>
      <c r="S313" s="123"/>
      <c r="T313" s="180"/>
      <c r="U313" s="200"/>
      <c r="V313" s="181"/>
      <c r="W313" s="181"/>
      <c r="X313" s="181"/>
      <c r="Y313" s="181"/>
      <c r="Z313" s="181"/>
      <c r="AA313" s="181"/>
      <c r="AB313" s="181"/>
      <c r="AC313" s="181"/>
      <c r="AD313" s="181"/>
      <c r="AE313" s="181"/>
      <c r="AF313" s="181"/>
      <c r="AG313" s="181"/>
      <c r="AH313" s="181"/>
      <c r="AI313" s="181"/>
      <c r="AJ313" s="181"/>
      <c r="AK313" s="181"/>
      <c r="AL313" s="181"/>
      <c r="AM313" s="181"/>
      <c r="AN313" s="181"/>
      <c r="AO313" s="181"/>
      <c r="AP313" s="181"/>
      <c r="AQ313" s="181"/>
      <c r="AR313" s="181"/>
      <c r="AS313" s="181"/>
      <c r="AT313" s="181"/>
      <c r="AU313" s="181"/>
      <c r="AV313" s="181"/>
      <c r="AW313" s="181"/>
    </row>
    <row r="314" spans="1:49" ht="38.25" customHeight="1">
      <c r="A314" s="123"/>
      <c r="B314" s="99"/>
      <c r="C314" s="99"/>
      <c r="D314" s="124"/>
      <c r="E314" s="125"/>
      <c r="F314" s="125"/>
      <c r="G314" s="125"/>
      <c r="H314" s="125"/>
      <c r="I314" s="125"/>
      <c r="J314" s="125"/>
      <c r="K314" s="125"/>
      <c r="L314" s="125"/>
      <c r="M314" s="123"/>
      <c r="N314" s="123"/>
      <c r="O314" s="123"/>
      <c r="P314" s="123"/>
      <c r="Q314" s="123"/>
      <c r="R314" s="123"/>
      <c r="S314" s="123"/>
      <c r="T314" s="180"/>
      <c r="U314" s="200"/>
      <c r="V314" s="181"/>
      <c r="W314" s="181"/>
      <c r="X314" s="181"/>
      <c r="Y314" s="181"/>
      <c r="Z314" s="181"/>
      <c r="AA314" s="181"/>
      <c r="AB314" s="181"/>
      <c r="AC314" s="181"/>
      <c r="AD314" s="181"/>
      <c r="AE314" s="181"/>
      <c r="AF314" s="181"/>
      <c r="AG314" s="181"/>
      <c r="AH314" s="181"/>
      <c r="AI314" s="181"/>
      <c r="AJ314" s="181"/>
      <c r="AK314" s="181"/>
      <c r="AL314" s="181"/>
      <c r="AM314" s="181"/>
      <c r="AN314" s="181"/>
      <c r="AO314" s="181"/>
      <c r="AP314" s="181"/>
      <c r="AQ314" s="181"/>
      <c r="AR314" s="181"/>
      <c r="AS314" s="181"/>
      <c r="AT314" s="181"/>
      <c r="AU314" s="181"/>
      <c r="AV314" s="181"/>
      <c r="AW314" s="181"/>
    </row>
    <row r="315" spans="1:49" ht="38.25" customHeight="1">
      <c r="A315" s="123"/>
      <c r="B315" s="99"/>
      <c r="C315" s="99"/>
      <c r="D315" s="124"/>
      <c r="E315" s="125"/>
      <c r="F315" s="125"/>
      <c r="G315" s="125"/>
      <c r="H315" s="125"/>
      <c r="I315" s="125"/>
      <c r="J315" s="125"/>
      <c r="K315" s="125"/>
      <c r="L315" s="125"/>
      <c r="M315" s="123"/>
      <c r="N315" s="123"/>
      <c r="O315" s="123"/>
      <c r="P315" s="123"/>
      <c r="Q315" s="123"/>
      <c r="R315" s="123"/>
      <c r="S315" s="123"/>
      <c r="T315" s="180"/>
      <c r="U315" s="200"/>
      <c r="V315" s="181"/>
      <c r="W315" s="181"/>
      <c r="X315" s="181"/>
      <c r="Y315" s="181"/>
      <c r="Z315" s="181"/>
      <c r="AA315" s="181"/>
      <c r="AB315" s="181"/>
      <c r="AC315" s="181"/>
      <c r="AD315" s="181"/>
      <c r="AE315" s="181"/>
      <c r="AF315" s="181"/>
      <c r="AG315" s="181"/>
      <c r="AH315" s="181"/>
      <c r="AI315" s="181"/>
      <c r="AJ315" s="181"/>
      <c r="AK315" s="181"/>
      <c r="AL315" s="181"/>
      <c r="AM315" s="181"/>
      <c r="AN315" s="181"/>
      <c r="AO315" s="181"/>
      <c r="AP315" s="181"/>
      <c r="AQ315" s="181"/>
      <c r="AR315" s="181"/>
      <c r="AS315" s="181"/>
      <c r="AT315" s="181"/>
      <c r="AU315" s="181"/>
      <c r="AV315" s="181"/>
      <c r="AW315" s="181"/>
    </row>
    <row r="316" spans="1:49" ht="38.25" customHeight="1">
      <c r="A316" s="123"/>
      <c r="B316" s="99"/>
      <c r="C316" s="99"/>
      <c r="D316" s="124"/>
      <c r="E316" s="125"/>
      <c r="F316" s="125"/>
      <c r="G316" s="125"/>
      <c r="H316" s="125"/>
      <c r="I316" s="125"/>
      <c r="J316" s="125"/>
      <c r="K316" s="125"/>
      <c r="L316" s="125"/>
      <c r="M316" s="123"/>
      <c r="N316" s="123"/>
      <c r="O316" s="123"/>
      <c r="P316" s="123"/>
      <c r="Q316" s="123"/>
      <c r="R316" s="123"/>
      <c r="S316" s="123"/>
      <c r="T316" s="180"/>
      <c r="U316" s="200"/>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1"/>
      <c r="AR316" s="181"/>
      <c r="AS316" s="181"/>
      <c r="AT316" s="181"/>
      <c r="AU316" s="181"/>
      <c r="AV316" s="181"/>
      <c r="AW316" s="181"/>
    </row>
    <row r="317" spans="1:49" ht="38.25" customHeight="1">
      <c r="A317" s="123"/>
      <c r="B317" s="99"/>
      <c r="C317" s="99"/>
      <c r="D317" s="124"/>
      <c r="E317" s="125"/>
      <c r="F317" s="125"/>
      <c r="G317" s="125"/>
      <c r="H317" s="125"/>
      <c r="I317" s="125"/>
      <c r="J317" s="125"/>
      <c r="K317" s="125"/>
      <c r="L317" s="125"/>
      <c r="M317" s="123"/>
      <c r="N317" s="123"/>
      <c r="O317" s="123"/>
      <c r="P317" s="123"/>
      <c r="Q317" s="123"/>
      <c r="R317" s="123"/>
      <c r="S317" s="123"/>
      <c r="T317" s="180"/>
      <c r="U317" s="200"/>
      <c r="V317" s="181"/>
      <c r="W317" s="181"/>
      <c r="X317" s="181"/>
      <c r="Y317" s="181"/>
      <c r="Z317" s="181"/>
      <c r="AA317" s="181"/>
      <c r="AB317" s="181"/>
      <c r="AC317" s="181"/>
      <c r="AD317" s="181"/>
      <c r="AE317" s="181"/>
      <c r="AF317" s="181"/>
      <c r="AG317" s="181"/>
      <c r="AH317" s="181"/>
      <c r="AI317" s="181"/>
      <c r="AJ317" s="181"/>
      <c r="AK317" s="181"/>
      <c r="AL317" s="181"/>
      <c r="AM317" s="181"/>
      <c r="AN317" s="181"/>
      <c r="AO317" s="181"/>
      <c r="AP317" s="181"/>
      <c r="AQ317" s="181"/>
      <c r="AR317" s="181"/>
      <c r="AS317" s="181"/>
      <c r="AT317" s="181"/>
      <c r="AU317" s="181"/>
      <c r="AV317" s="181"/>
      <c r="AW317" s="181"/>
    </row>
    <row r="318" spans="1:49" ht="38.25" customHeight="1">
      <c r="A318" s="123"/>
      <c r="B318" s="99"/>
      <c r="C318" s="99"/>
      <c r="D318" s="124"/>
      <c r="E318" s="125"/>
      <c r="F318" s="125"/>
      <c r="G318" s="125"/>
      <c r="H318" s="125"/>
      <c r="I318" s="125"/>
      <c r="J318" s="125"/>
      <c r="K318" s="125"/>
      <c r="L318" s="125"/>
      <c r="M318" s="123"/>
      <c r="N318" s="123"/>
      <c r="O318" s="123"/>
      <c r="P318" s="123"/>
      <c r="Q318" s="123"/>
      <c r="R318" s="123"/>
      <c r="S318" s="123"/>
      <c r="T318" s="180"/>
      <c r="U318" s="200"/>
      <c r="V318" s="181"/>
      <c r="W318" s="181"/>
      <c r="X318" s="181"/>
      <c r="Y318" s="181"/>
      <c r="Z318" s="181"/>
      <c r="AA318" s="181"/>
      <c r="AB318" s="181"/>
      <c r="AC318" s="181"/>
      <c r="AD318" s="181"/>
      <c r="AE318" s="181"/>
      <c r="AF318" s="181"/>
      <c r="AG318" s="181"/>
      <c r="AH318" s="181"/>
      <c r="AI318" s="181"/>
      <c r="AJ318" s="181"/>
      <c r="AK318" s="181"/>
      <c r="AL318" s="181"/>
      <c r="AM318" s="181"/>
      <c r="AN318" s="181"/>
      <c r="AO318" s="181"/>
      <c r="AP318" s="181"/>
      <c r="AQ318" s="181"/>
      <c r="AR318" s="181"/>
      <c r="AS318" s="181"/>
      <c r="AT318" s="181"/>
      <c r="AU318" s="181"/>
      <c r="AV318" s="181"/>
      <c r="AW318" s="181"/>
    </row>
    <row r="319" spans="1:49" ht="38.25" customHeight="1">
      <c r="A319" s="123"/>
      <c r="B319" s="99"/>
      <c r="C319" s="99"/>
      <c r="D319" s="124"/>
      <c r="E319" s="125"/>
      <c r="F319" s="125"/>
      <c r="G319" s="125"/>
      <c r="H319" s="125"/>
      <c r="I319" s="125"/>
      <c r="J319" s="125"/>
      <c r="K319" s="125"/>
      <c r="L319" s="125"/>
      <c r="M319" s="123"/>
      <c r="N319" s="123"/>
      <c r="O319" s="123"/>
      <c r="P319" s="123"/>
      <c r="Q319" s="123"/>
      <c r="R319" s="123"/>
      <c r="S319" s="123"/>
      <c r="T319" s="180"/>
      <c r="U319" s="200"/>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1"/>
      <c r="AR319" s="181"/>
      <c r="AS319" s="181"/>
      <c r="AT319" s="181"/>
      <c r="AU319" s="181"/>
      <c r="AV319" s="181"/>
      <c r="AW319" s="181"/>
    </row>
    <row r="320" spans="1:49" ht="38.25" customHeight="1">
      <c r="A320" s="123"/>
      <c r="B320" s="99"/>
      <c r="C320" s="99"/>
      <c r="D320" s="124"/>
      <c r="E320" s="125"/>
      <c r="F320" s="125"/>
      <c r="G320" s="125"/>
      <c r="H320" s="125"/>
      <c r="I320" s="125"/>
      <c r="J320" s="125"/>
      <c r="K320" s="125"/>
      <c r="L320" s="125"/>
      <c r="M320" s="123"/>
      <c r="N320" s="123"/>
      <c r="O320" s="123"/>
      <c r="P320" s="123"/>
      <c r="Q320" s="123"/>
      <c r="R320" s="123"/>
      <c r="S320" s="123"/>
      <c r="T320" s="180"/>
      <c r="U320" s="200"/>
      <c r="V320" s="181"/>
      <c r="W320" s="181"/>
      <c r="X320" s="181"/>
      <c r="Y320" s="181"/>
      <c r="Z320" s="181"/>
      <c r="AA320" s="181"/>
      <c r="AB320" s="181"/>
      <c r="AC320" s="181"/>
      <c r="AD320" s="181"/>
      <c r="AE320" s="181"/>
      <c r="AF320" s="181"/>
      <c r="AG320" s="181"/>
      <c r="AH320" s="181"/>
      <c r="AI320" s="181"/>
      <c r="AJ320" s="181"/>
      <c r="AK320" s="181"/>
      <c r="AL320" s="181"/>
      <c r="AM320" s="181"/>
      <c r="AN320" s="181"/>
      <c r="AO320" s="181"/>
      <c r="AP320" s="181"/>
      <c r="AQ320" s="181"/>
      <c r="AR320" s="181"/>
      <c r="AS320" s="181"/>
      <c r="AT320" s="181"/>
      <c r="AU320" s="181"/>
      <c r="AV320" s="181"/>
      <c r="AW320" s="181"/>
    </row>
    <row r="321" spans="1:49" ht="38.25" customHeight="1">
      <c r="A321" s="123"/>
      <c r="B321" s="99"/>
      <c r="C321" s="99"/>
      <c r="D321" s="124"/>
      <c r="E321" s="125"/>
      <c r="F321" s="125"/>
      <c r="G321" s="125"/>
      <c r="H321" s="125"/>
      <c r="I321" s="125"/>
      <c r="J321" s="125"/>
      <c r="K321" s="125"/>
      <c r="L321" s="125"/>
      <c r="M321" s="123"/>
      <c r="N321" s="123"/>
      <c r="O321" s="123"/>
      <c r="P321" s="123"/>
      <c r="Q321" s="123"/>
      <c r="R321" s="123"/>
      <c r="S321" s="123"/>
      <c r="T321" s="180"/>
      <c r="U321" s="200"/>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1"/>
      <c r="AR321" s="181"/>
      <c r="AS321" s="181"/>
      <c r="AT321" s="181"/>
      <c r="AU321" s="181"/>
      <c r="AV321" s="181"/>
      <c r="AW321" s="181"/>
    </row>
    <row r="322" spans="1:49" ht="38.25" customHeight="1">
      <c r="A322" s="123"/>
      <c r="B322" s="99"/>
      <c r="C322" s="99"/>
      <c r="D322" s="124"/>
      <c r="E322" s="125"/>
      <c r="F322" s="125"/>
      <c r="G322" s="125"/>
      <c r="H322" s="125"/>
      <c r="I322" s="125"/>
      <c r="J322" s="125"/>
      <c r="K322" s="125"/>
      <c r="L322" s="125"/>
      <c r="M322" s="123"/>
      <c r="N322" s="123"/>
      <c r="O322" s="123"/>
      <c r="P322" s="123"/>
      <c r="Q322" s="123"/>
      <c r="R322" s="123"/>
      <c r="S322" s="123"/>
      <c r="T322" s="180"/>
      <c r="U322" s="200"/>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1"/>
      <c r="AR322" s="181"/>
      <c r="AS322" s="181"/>
      <c r="AT322" s="181"/>
      <c r="AU322" s="181"/>
      <c r="AV322" s="181"/>
      <c r="AW322" s="181"/>
    </row>
    <row r="323" spans="1:49" ht="38.25" customHeight="1">
      <c r="A323" s="123"/>
      <c r="B323" s="99"/>
      <c r="C323" s="99"/>
      <c r="D323" s="124"/>
      <c r="E323" s="125"/>
      <c r="F323" s="125"/>
      <c r="G323" s="125"/>
      <c r="H323" s="125"/>
      <c r="I323" s="125"/>
      <c r="J323" s="125"/>
      <c r="K323" s="125"/>
      <c r="L323" s="125"/>
      <c r="M323" s="123"/>
      <c r="N323" s="123"/>
      <c r="O323" s="123"/>
      <c r="P323" s="123"/>
      <c r="Q323" s="123"/>
      <c r="R323" s="123"/>
      <c r="S323" s="123"/>
      <c r="T323" s="180"/>
      <c r="U323" s="200"/>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1"/>
      <c r="AR323" s="181"/>
      <c r="AS323" s="181"/>
      <c r="AT323" s="181"/>
      <c r="AU323" s="181"/>
      <c r="AV323" s="181"/>
      <c r="AW323" s="181"/>
    </row>
    <row r="324" spans="1:49" ht="38.25" customHeight="1">
      <c r="A324" s="123"/>
      <c r="B324" s="99"/>
      <c r="C324" s="99"/>
      <c r="D324" s="124"/>
      <c r="E324" s="125"/>
      <c r="F324" s="125"/>
      <c r="G324" s="125"/>
      <c r="H324" s="125"/>
      <c r="I324" s="125"/>
      <c r="J324" s="125"/>
      <c r="K324" s="125"/>
      <c r="L324" s="125"/>
      <c r="M324" s="123"/>
      <c r="N324" s="123"/>
      <c r="O324" s="123"/>
      <c r="P324" s="123"/>
      <c r="Q324" s="123"/>
      <c r="R324" s="123"/>
      <c r="S324" s="123"/>
      <c r="T324" s="180"/>
      <c r="U324" s="200"/>
      <c r="V324" s="181"/>
      <c r="W324" s="181"/>
      <c r="X324" s="181"/>
      <c r="Y324" s="181"/>
      <c r="Z324" s="181"/>
      <c r="AA324" s="181"/>
      <c r="AB324" s="181"/>
      <c r="AC324" s="181"/>
      <c r="AD324" s="181"/>
      <c r="AE324" s="181"/>
      <c r="AF324" s="181"/>
      <c r="AG324" s="181"/>
      <c r="AH324" s="181"/>
      <c r="AI324" s="181"/>
      <c r="AJ324" s="181"/>
      <c r="AK324" s="181"/>
      <c r="AL324" s="181"/>
      <c r="AM324" s="181"/>
      <c r="AN324" s="181"/>
      <c r="AO324" s="181"/>
      <c r="AP324" s="181"/>
      <c r="AQ324" s="181"/>
      <c r="AR324" s="181"/>
      <c r="AS324" s="181"/>
      <c r="AT324" s="181"/>
      <c r="AU324" s="181"/>
      <c r="AV324" s="181"/>
      <c r="AW324" s="181"/>
    </row>
    <row r="325" spans="1:49" ht="38.25" customHeight="1">
      <c r="A325" s="123"/>
      <c r="B325" s="99"/>
      <c r="C325" s="99"/>
      <c r="D325" s="124"/>
      <c r="E325" s="125"/>
      <c r="F325" s="125"/>
      <c r="G325" s="125"/>
      <c r="H325" s="125"/>
      <c r="I325" s="125"/>
      <c r="J325" s="125"/>
      <c r="K325" s="125"/>
      <c r="L325" s="125"/>
      <c r="M325" s="123"/>
      <c r="N325" s="123"/>
      <c r="O325" s="123"/>
      <c r="P325" s="123"/>
      <c r="Q325" s="123"/>
      <c r="R325" s="123"/>
      <c r="S325" s="123"/>
      <c r="T325" s="180"/>
      <c r="U325" s="200"/>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1"/>
      <c r="AR325" s="181"/>
      <c r="AS325" s="181"/>
      <c r="AT325" s="181"/>
      <c r="AU325" s="181"/>
      <c r="AV325" s="181"/>
      <c r="AW325" s="181"/>
    </row>
    <row r="326" spans="1:49" ht="38.25" customHeight="1">
      <c r="A326" s="123"/>
      <c r="B326" s="99"/>
      <c r="C326" s="99"/>
      <c r="D326" s="124"/>
      <c r="E326" s="125"/>
      <c r="F326" s="125"/>
      <c r="G326" s="125"/>
      <c r="H326" s="125"/>
      <c r="I326" s="125"/>
      <c r="J326" s="125"/>
      <c r="K326" s="125"/>
      <c r="L326" s="125"/>
      <c r="M326" s="123"/>
      <c r="N326" s="123"/>
      <c r="O326" s="123"/>
      <c r="P326" s="123"/>
      <c r="Q326" s="123"/>
      <c r="R326" s="123"/>
      <c r="S326" s="123"/>
      <c r="T326" s="180"/>
      <c r="U326" s="200"/>
      <c r="V326" s="181"/>
      <c r="W326" s="181"/>
      <c r="X326" s="181"/>
      <c r="Y326" s="181"/>
      <c r="Z326" s="181"/>
      <c r="AA326" s="181"/>
      <c r="AB326" s="181"/>
      <c r="AC326" s="181"/>
      <c r="AD326" s="181"/>
      <c r="AE326" s="181"/>
      <c r="AF326" s="181"/>
      <c r="AG326" s="181"/>
      <c r="AH326" s="181"/>
      <c r="AI326" s="181"/>
      <c r="AJ326" s="181"/>
      <c r="AK326" s="181"/>
      <c r="AL326" s="181"/>
      <c r="AM326" s="181"/>
      <c r="AN326" s="181"/>
      <c r="AO326" s="181"/>
      <c r="AP326" s="181"/>
      <c r="AQ326" s="181"/>
      <c r="AR326" s="181"/>
      <c r="AS326" s="181"/>
      <c r="AT326" s="181"/>
      <c r="AU326" s="181"/>
      <c r="AV326" s="181"/>
      <c r="AW326" s="181"/>
    </row>
    <row r="327" spans="1:49" ht="38.25" customHeight="1">
      <c r="A327" s="123"/>
      <c r="B327" s="99"/>
      <c r="C327" s="99"/>
      <c r="D327" s="124"/>
      <c r="E327" s="125"/>
      <c r="F327" s="125"/>
      <c r="G327" s="125"/>
      <c r="H327" s="125"/>
      <c r="I327" s="125"/>
      <c r="J327" s="125"/>
      <c r="K327" s="125"/>
      <c r="L327" s="125"/>
      <c r="M327" s="123"/>
      <c r="N327" s="123"/>
      <c r="O327" s="123"/>
      <c r="P327" s="123"/>
      <c r="Q327" s="123"/>
      <c r="R327" s="123"/>
      <c r="S327" s="123"/>
      <c r="T327" s="180"/>
      <c r="U327" s="200"/>
      <c r="V327" s="181"/>
      <c r="W327" s="181"/>
      <c r="X327" s="181"/>
      <c r="Y327" s="181"/>
      <c r="Z327" s="181"/>
      <c r="AA327" s="181"/>
      <c r="AB327" s="181"/>
      <c r="AC327" s="181"/>
      <c r="AD327" s="181"/>
      <c r="AE327" s="181"/>
      <c r="AF327" s="181"/>
      <c r="AG327" s="181"/>
      <c r="AH327" s="181"/>
      <c r="AI327" s="181"/>
      <c r="AJ327" s="181"/>
      <c r="AK327" s="181"/>
      <c r="AL327" s="181"/>
      <c r="AM327" s="181"/>
      <c r="AN327" s="181"/>
      <c r="AO327" s="181"/>
      <c r="AP327" s="181"/>
      <c r="AQ327" s="181"/>
      <c r="AR327" s="181"/>
      <c r="AS327" s="181"/>
      <c r="AT327" s="181"/>
      <c r="AU327" s="181"/>
      <c r="AV327" s="181"/>
      <c r="AW327" s="181"/>
    </row>
    <row r="328" spans="1:49" ht="38.25" customHeight="1">
      <c r="A328" s="123"/>
      <c r="B328" s="99"/>
      <c r="C328" s="99"/>
      <c r="D328" s="124"/>
      <c r="E328" s="125"/>
      <c r="F328" s="125"/>
      <c r="G328" s="125"/>
      <c r="H328" s="125"/>
      <c r="I328" s="125"/>
      <c r="J328" s="125"/>
      <c r="K328" s="125"/>
      <c r="L328" s="125"/>
      <c r="M328" s="123"/>
      <c r="N328" s="123"/>
      <c r="O328" s="123"/>
      <c r="P328" s="123"/>
      <c r="Q328" s="123"/>
      <c r="R328" s="123"/>
      <c r="S328" s="123"/>
      <c r="T328" s="180"/>
      <c r="U328" s="200"/>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1"/>
      <c r="AR328" s="181"/>
      <c r="AS328" s="181"/>
      <c r="AT328" s="181"/>
      <c r="AU328" s="181"/>
      <c r="AV328" s="181"/>
      <c r="AW328" s="181"/>
    </row>
    <row r="329" spans="1:49" ht="38.25" customHeight="1">
      <c r="A329" s="123"/>
      <c r="B329" s="99"/>
      <c r="C329" s="99"/>
      <c r="D329" s="124"/>
      <c r="E329" s="125"/>
      <c r="F329" s="125"/>
      <c r="G329" s="125"/>
      <c r="H329" s="125"/>
      <c r="I329" s="125"/>
      <c r="J329" s="125"/>
      <c r="K329" s="125"/>
      <c r="L329" s="125"/>
      <c r="M329" s="123"/>
      <c r="N329" s="123"/>
      <c r="O329" s="123"/>
      <c r="P329" s="123"/>
      <c r="Q329" s="123"/>
      <c r="R329" s="123"/>
      <c r="S329" s="123"/>
      <c r="T329" s="180"/>
      <c r="U329" s="200"/>
      <c r="V329" s="181"/>
      <c r="W329" s="181"/>
      <c r="X329" s="181"/>
      <c r="Y329" s="181"/>
      <c r="Z329" s="181"/>
      <c r="AA329" s="181"/>
      <c r="AB329" s="181"/>
      <c r="AC329" s="181"/>
      <c r="AD329" s="181"/>
      <c r="AE329" s="181"/>
      <c r="AF329" s="181"/>
      <c r="AG329" s="181"/>
      <c r="AH329" s="181"/>
      <c r="AI329" s="181"/>
      <c r="AJ329" s="181"/>
      <c r="AK329" s="181"/>
      <c r="AL329" s="181"/>
      <c r="AM329" s="181"/>
      <c r="AN329" s="181"/>
      <c r="AO329" s="181"/>
      <c r="AP329" s="181"/>
      <c r="AQ329" s="181"/>
      <c r="AR329" s="181"/>
      <c r="AS329" s="181"/>
      <c r="AT329" s="181"/>
      <c r="AU329" s="181"/>
      <c r="AV329" s="181"/>
      <c r="AW329" s="181"/>
    </row>
    <row r="330" spans="1:49" ht="38.25" customHeight="1">
      <c r="A330" s="123"/>
      <c r="B330" s="99"/>
      <c r="C330" s="99"/>
      <c r="D330" s="124"/>
      <c r="E330" s="125"/>
      <c r="F330" s="125"/>
      <c r="G330" s="125"/>
      <c r="H330" s="125"/>
      <c r="I330" s="125"/>
      <c r="J330" s="125"/>
      <c r="K330" s="125"/>
      <c r="L330" s="125"/>
      <c r="M330" s="123"/>
      <c r="N330" s="123"/>
      <c r="O330" s="123"/>
      <c r="P330" s="123"/>
      <c r="Q330" s="123"/>
      <c r="R330" s="123"/>
      <c r="S330" s="123"/>
      <c r="T330" s="180"/>
      <c r="U330" s="200"/>
      <c r="V330" s="181"/>
      <c r="W330" s="181"/>
      <c r="X330" s="181"/>
      <c r="Y330" s="181"/>
      <c r="Z330" s="181"/>
      <c r="AA330" s="181"/>
      <c r="AB330" s="181"/>
      <c r="AC330" s="181"/>
      <c r="AD330" s="181"/>
      <c r="AE330" s="181"/>
      <c r="AF330" s="181"/>
      <c r="AG330" s="181"/>
      <c r="AH330" s="181"/>
      <c r="AI330" s="181"/>
      <c r="AJ330" s="181"/>
      <c r="AK330" s="181"/>
      <c r="AL330" s="181"/>
      <c r="AM330" s="181"/>
      <c r="AN330" s="181"/>
      <c r="AO330" s="181"/>
      <c r="AP330" s="181"/>
      <c r="AQ330" s="181"/>
      <c r="AR330" s="181"/>
      <c r="AS330" s="181"/>
      <c r="AT330" s="181"/>
      <c r="AU330" s="181"/>
      <c r="AV330" s="181"/>
      <c r="AW330" s="181"/>
    </row>
    <row r="331" spans="1:49" ht="38.25" customHeight="1">
      <c r="A331" s="123"/>
      <c r="B331" s="99"/>
      <c r="C331" s="99"/>
      <c r="D331" s="124"/>
      <c r="E331" s="125"/>
      <c r="F331" s="125"/>
      <c r="G331" s="125"/>
      <c r="H331" s="125"/>
      <c r="I331" s="125"/>
      <c r="J331" s="125"/>
      <c r="K331" s="125"/>
      <c r="L331" s="125"/>
      <c r="M331" s="123"/>
      <c r="N331" s="123"/>
      <c r="O331" s="123"/>
      <c r="P331" s="123"/>
      <c r="Q331" s="123"/>
      <c r="R331" s="123"/>
      <c r="S331" s="123"/>
      <c r="T331" s="180"/>
      <c r="U331" s="200"/>
      <c r="V331" s="181"/>
      <c r="W331" s="181"/>
      <c r="X331" s="181"/>
      <c r="Y331" s="181"/>
      <c r="Z331" s="181"/>
      <c r="AA331" s="181"/>
      <c r="AB331" s="181"/>
      <c r="AC331" s="181"/>
      <c r="AD331" s="181"/>
      <c r="AE331" s="181"/>
      <c r="AF331" s="181"/>
      <c r="AG331" s="181"/>
      <c r="AH331" s="181"/>
      <c r="AI331" s="181"/>
      <c r="AJ331" s="181"/>
      <c r="AK331" s="181"/>
      <c r="AL331" s="181"/>
      <c r="AM331" s="181"/>
      <c r="AN331" s="181"/>
      <c r="AO331" s="181"/>
      <c r="AP331" s="181"/>
      <c r="AQ331" s="181"/>
      <c r="AR331" s="181"/>
      <c r="AS331" s="181"/>
      <c r="AT331" s="181"/>
      <c r="AU331" s="181"/>
      <c r="AV331" s="181"/>
      <c r="AW331" s="181"/>
    </row>
    <row r="332" spans="1:49" ht="38.25" customHeight="1">
      <c r="A332" s="123"/>
      <c r="B332" s="99"/>
      <c r="C332" s="99"/>
      <c r="D332" s="124"/>
      <c r="E332" s="125"/>
      <c r="F332" s="125"/>
      <c r="G332" s="125"/>
      <c r="H332" s="125"/>
      <c r="I332" s="125"/>
      <c r="J332" s="125"/>
      <c r="K332" s="125"/>
      <c r="L332" s="125"/>
      <c r="M332" s="123"/>
      <c r="N332" s="123"/>
      <c r="O332" s="123"/>
      <c r="P332" s="123"/>
      <c r="Q332" s="123"/>
      <c r="R332" s="123"/>
      <c r="S332" s="123"/>
      <c r="T332" s="180"/>
      <c r="U332" s="200"/>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1"/>
      <c r="AR332" s="181"/>
      <c r="AS332" s="181"/>
      <c r="AT332" s="181"/>
      <c r="AU332" s="181"/>
      <c r="AV332" s="181"/>
      <c r="AW332" s="181"/>
    </row>
    <row r="333" spans="1:49" ht="38.25" customHeight="1">
      <c r="A333" s="123"/>
      <c r="B333" s="99"/>
      <c r="C333" s="99"/>
      <c r="D333" s="124"/>
      <c r="E333" s="125"/>
      <c r="F333" s="125"/>
      <c r="G333" s="125"/>
      <c r="H333" s="125"/>
      <c r="I333" s="125"/>
      <c r="J333" s="125"/>
      <c r="K333" s="125"/>
      <c r="L333" s="125"/>
      <c r="M333" s="123"/>
      <c r="N333" s="123"/>
      <c r="O333" s="123"/>
      <c r="P333" s="123"/>
      <c r="Q333" s="123"/>
      <c r="R333" s="123"/>
      <c r="S333" s="123"/>
      <c r="T333" s="180"/>
      <c r="U333" s="200"/>
      <c r="V333" s="181"/>
      <c r="W333" s="181"/>
      <c r="X333" s="181"/>
      <c r="Y333" s="181"/>
      <c r="Z333" s="181"/>
      <c r="AA333" s="181"/>
      <c r="AB333" s="181"/>
      <c r="AC333" s="181"/>
      <c r="AD333" s="181"/>
      <c r="AE333" s="181"/>
      <c r="AF333" s="181"/>
      <c r="AG333" s="181"/>
      <c r="AH333" s="181"/>
      <c r="AI333" s="181"/>
      <c r="AJ333" s="181"/>
      <c r="AK333" s="181"/>
      <c r="AL333" s="181"/>
      <c r="AM333" s="181"/>
      <c r="AN333" s="181"/>
      <c r="AO333" s="181"/>
      <c r="AP333" s="181"/>
      <c r="AQ333" s="181"/>
      <c r="AR333" s="181"/>
      <c r="AS333" s="181"/>
      <c r="AT333" s="181"/>
      <c r="AU333" s="181"/>
      <c r="AV333" s="181"/>
      <c r="AW333" s="181"/>
    </row>
    <row r="334" spans="1:49" ht="38.25" customHeight="1">
      <c r="A334" s="123"/>
      <c r="B334" s="99"/>
      <c r="C334" s="99"/>
      <c r="D334" s="124"/>
      <c r="E334" s="125"/>
      <c r="F334" s="125"/>
      <c r="G334" s="125"/>
      <c r="H334" s="125"/>
      <c r="I334" s="125"/>
      <c r="J334" s="125"/>
      <c r="K334" s="125"/>
      <c r="L334" s="125"/>
      <c r="M334" s="123"/>
      <c r="N334" s="123"/>
      <c r="O334" s="123"/>
      <c r="P334" s="123"/>
      <c r="Q334" s="123"/>
      <c r="R334" s="123"/>
      <c r="S334" s="123"/>
      <c r="T334" s="180"/>
      <c r="U334" s="200"/>
      <c r="V334" s="181"/>
      <c r="W334" s="181"/>
      <c r="X334" s="181"/>
      <c r="Y334" s="181"/>
      <c r="Z334" s="181"/>
      <c r="AA334" s="181"/>
      <c r="AB334" s="181"/>
      <c r="AC334" s="181"/>
      <c r="AD334" s="181"/>
      <c r="AE334" s="181"/>
      <c r="AF334" s="181"/>
      <c r="AG334" s="181"/>
      <c r="AH334" s="181"/>
      <c r="AI334" s="181"/>
      <c r="AJ334" s="181"/>
      <c r="AK334" s="181"/>
      <c r="AL334" s="181"/>
      <c r="AM334" s="181"/>
      <c r="AN334" s="181"/>
      <c r="AO334" s="181"/>
      <c r="AP334" s="181"/>
      <c r="AQ334" s="181"/>
      <c r="AR334" s="181"/>
      <c r="AS334" s="181"/>
      <c r="AT334" s="181"/>
      <c r="AU334" s="181"/>
      <c r="AV334" s="181"/>
      <c r="AW334" s="181"/>
    </row>
    <row r="335" spans="1:49" ht="38.25" customHeight="1">
      <c r="A335" s="123"/>
      <c r="B335" s="99"/>
      <c r="C335" s="99"/>
      <c r="D335" s="124"/>
      <c r="E335" s="125"/>
      <c r="F335" s="125"/>
      <c r="G335" s="125"/>
      <c r="H335" s="125"/>
      <c r="I335" s="125"/>
      <c r="J335" s="125"/>
      <c r="K335" s="125"/>
      <c r="L335" s="125"/>
      <c r="M335" s="123"/>
      <c r="N335" s="123"/>
      <c r="O335" s="123"/>
      <c r="P335" s="123"/>
      <c r="Q335" s="123"/>
      <c r="R335" s="123"/>
      <c r="S335" s="123"/>
      <c r="T335" s="180"/>
      <c r="U335" s="200"/>
      <c r="V335" s="181"/>
      <c r="W335" s="181"/>
      <c r="X335" s="181"/>
      <c r="Y335" s="181"/>
      <c r="Z335" s="181"/>
      <c r="AA335" s="181"/>
      <c r="AB335" s="181"/>
      <c r="AC335" s="181"/>
      <c r="AD335" s="181"/>
      <c r="AE335" s="181"/>
      <c r="AF335" s="181"/>
      <c r="AG335" s="181"/>
      <c r="AH335" s="181"/>
      <c r="AI335" s="181"/>
      <c r="AJ335" s="181"/>
      <c r="AK335" s="181"/>
      <c r="AL335" s="181"/>
      <c r="AM335" s="181"/>
      <c r="AN335" s="181"/>
      <c r="AO335" s="181"/>
      <c r="AP335" s="181"/>
      <c r="AQ335" s="181"/>
      <c r="AR335" s="181"/>
      <c r="AS335" s="181"/>
      <c r="AT335" s="181"/>
      <c r="AU335" s="181"/>
      <c r="AV335" s="181"/>
      <c r="AW335" s="181"/>
    </row>
    <row r="336" spans="1:49" ht="38.25" customHeight="1">
      <c r="A336" s="123"/>
      <c r="B336" s="99"/>
      <c r="C336" s="99"/>
      <c r="D336" s="124"/>
      <c r="E336" s="125"/>
      <c r="F336" s="125"/>
      <c r="G336" s="125"/>
      <c r="H336" s="125"/>
      <c r="I336" s="125"/>
      <c r="J336" s="125"/>
      <c r="K336" s="125"/>
      <c r="L336" s="125"/>
      <c r="M336" s="123"/>
      <c r="N336" s="123"/>
      <c r="O336" s="123"/>
      <c r="P336" s="123"/>
      <c r="Q336" s="123"/>
      <c r="R336" s="123"/>
      <c r="S336" s="123"/>
      <c r="T336" s="180"/>
      <c r="U336" s="200"/>
      <c r="V336" s="181"/>
      <c r="W336" s="181"/>
      <c r="X336" s="181"/>
      <c r="Y336" s="181"/>
      <c r="Z336" s="181"/>
      <c r="AA336" s="181"/>
      <c r="AB336" s="181"/>
      <c r="AC336" s="181"/>
      <c r="AD336" s="181"/>
      <c r="AE336" s="181"/>
      <c r="AF336" s="181"/>
      <c r="AG336" s="181"/>
      <c r="AH336" s="181"/>
      <c r="AI336" s="181"/>
      <c r="AJ336" s="181"/>
      <c r="AK336" s="181"/>
      <c r="AL336" s="181"/>
      <c r="AM336" s="181"/>
      <c r="AN336" s="181"/>
      <c r="AO336" s="181"/>
      <c r="AP336" s="181"/>
      <c r="AQ336" s="181"/>
      <c r="AR336" s="181"/>
      <c r="AS336" s="181"/>
      <c r="AT336" s="181"/>
      <c r="AU336" s="181"/>
      <c r="AV336" s="181"/>
      <c r="AW336" s="181"/>
    </row>
    <row r="337" spans="1:49" ht="38.25" customHeight="1">
      <c r="A337" s="123"/>
      <c r="B337" s="99"/>
      <c r="C337" s="99"/>
      <c r="D337" s="124"/>
      <c r="E337" s="125"/>
      <c r="F337" s="125"/>
      <c r="G337" s="125"/>
      <c r="H337" s="125"/>
      <c r="I337" s="125"/>
      <c r="J337" s="125"/>
      <c r="K337" s="125"/>
      <c r="L337" s="125"/>
      <c r="M337" s="123"/>
      <c r="N337" s="123"/>
      <c r="O337" s="123"/>
      <c r="P337" s="123"/>
      <c r="Q337" s="123"/>
      <c r="R337" s="123"/>
      <c r="S337" s="123"/>
      <c r="T337" s="180"/>
      <c r="U337" s="200"/>
      <c r="V337" s="181"/>
      <c r="W337" s="181"/>
      <c r="X337" s="181"/>
      <c r="Y337" s="181"/>
      <c r="Z337" s="181"/>
      <c r="AA337" s="181"/>
      <c r="AB337" s="181"/>
      <c r="AC337" s="181"/>
      <c r="AD337" s="181"/>
      <c r="AE337" s="181"/>
      <c r="AF337" s="181"/>
      <c r="AG337" s="181"/>
      <c r="AH337" s="181"/>
      <c r="AI337" s="181"/>
      <c r="AJ337" s="181"/>
      <c r="AK337" s="181"/>
      <c r="AL337" s="181"/>
      <c r="AM337" s="181"/>
      <c r="AN337" s="181"/>
      <c r="AO337" s="181"/>
      <c r="AP337" s="181"/>
      <c r="AQ337" s="181"/>
      <c r="AR337" s="181"/>
      <c r="AS337" s="181"/>
      <c r="AT337" s="181"/>
      <c r="AU337" s="181"/>
      <c r="AV337" s="181"/>
      <c r="AW337" s="181"/>
    </row>
    <row r="338" spans="1:49" ht="38.25" customHeight="1">
      <c r="A338" s="123"/>
      <c r="B338" s="99"/>
      <c r="C338" s="99"/>
      <c r="D338" s="124"/>
      <c r="E338" s="125"/>
      <c r="F338" s="125"/>
      <c r="G338" s="125"/>
      <c r="H338" s="125"/>
      <c r="I338" s="125"/>
      <c r="J338" s="125"/>
      <c r="K338" s="125"/>
      <c r="L338" s="125"/>
      <c r="M338" s="123"/>
      <c r="N338" s="123"/>
      <c r="O338" s="123"/>
      <c r="P338" s="123"/>
      <c r="Q338" s="123"/>
      <c r="R338" s="123"/>
      <c r="S338" s="123"/>
      <c r="T338" s="180"/>
      <c r="U338" s="200"/>
      <c r="V338" s="181"/>
      <c r="W338" s="181"/>
      <c r="X338" s="181"/>
      <c r="Y338" s="181"/>
      <c r="Z338" s="181"/>
      <c r="AA338" s="181"/>
      <c r="AB338" s="181"/>
      <c r="AC338" s="181"/>
      <c r="AD338" s="181"/>
      <c r="AE338" s="181"/>
      <c r="AF338" s="181"/>
      <c r="AG338" s="181"/>
      <c r="AH338" s="181"/>
      <c r="AI338" s="181"/>
      <c r="AJ338" s="181"/>
      <c r="AK338" s="181"/>
      <c r="AL338" s="181"/>
      <c r="AM338" s="181"/>
      <c r="AN338" s="181"/>
      <c r="AO338" s="181"/>
      <c r="AP338" s="181"/>
      <c r="AQ338" s="181"/>
      <c r="AR338" s="181"/>
      <c r="AS338" s="181"/>
      <c r="AT338" s="181"/>
      <c r="AU338" s="181"/>
      <c r="AV338" s="181"/>
      <c r="AW338" s="181"/>
    </row>
    <row r="339" spans="1:49" ht="38.25" customHeight="1">
      <c r="A339" s="123"/>
      <c r="B339" s="99"/>
      <c r="C339" s="99"/>
      <c r="D339" s="124"/>
      <c r="E339" s="125"/>
      <c r="F339" s="125"/>
      <c r="G339" s="125"/>
      <c r="H339" s="125"/>
      <c r="I339" s="125"/>
      <c r="J339" s="125"/>
      <c r="K339" s="125"/>
      <c r="L339" s="125"/>
      <c r="M339" s="123"/>
      <c r="N339" s="123"/>
      <c r="O339" s="123"/>
      <c r="P339" s="123"/>
      <c r="Q339" s="123"/>
      <c r="R339" s="123"/>
      <c r="S339" s="123"/>
      <c r="T339" s="180"/>
      <c r="U339" s="200"/>
      <c r="V339" s="181"/>
      <c r="W339" s="181"/>
      <c r="X339" s="181"/>
      <c r="Y339" s="181"/>
      <c r="Z339" s="181"/>
      <c r="AA339" s="181"/>
      <c r="AB339" s="181"/>
      <c r="AC339" s="181"/>
      <c r="AD339" s="181"/>
      <c r="AE339" s="181"/>
      <c r="AF339" s="181"/>
      <c r="AG339" s="181"/>
      <c r="AH339" s="181"/>
      <c r="AI339" s="181"/>
      <c r="AJ339" s="181"/>
      <c r="AK339" s="181"/>
      <c r="AL339" s="181"/>
      <c r="AM339" s="181"/>
      <c r="AN339" s="181"/>
      <c r="AO339" s="181"/>
      <c r="AP339" s="181"/>
      <c r="AQ339" s="181"/>
      <c r="AR339" s="181"/>
      <c r="AS339" s="181"/>
      <c r="AT339" s="181"/>
      <c r="AU339" s="181"/>
      <c r="AV339" s="181"/>
      <c r="AW339" s="181"/>
    </row>
    <row r="340" spans="1:49" ht="38.25" customHeight="1">
      <c r="A340" s="123"/>
      <c r="B340" s="99"/>
      <c r="C340" s="99"/>
      <c r="D340" s="124"/>
      <c r="E340" s="125"/>
      <c r="F340" s="125"/>
      <c r="G340" s="125"/>
      <c r="H340" s="125"/>
      <c r="I340" s="125"/>
      <c r="J340" s="125"/>
      <c r="K340" s="125"/>
      <c r="L340" s="125"/>
      <c r="M340" s="123"/>
      <c r="N340" s="123"/>
      <c r="O340" s="123"/>
      <c r="P340" s="123"/>
      <c r="Q340" s="123"/>
      <c r="R340" s="123"/>
      <c r="S340" s="123"/>
      <c r="T340" s="180"/>
      <c r="U340" s="200"/>
      <c r="V340" s="181"/>
      <c r="W340" s="181"/>
      <c r="X340" s="181"/>
      <c r="Y340" s="181"/>
      <c r="Z340" s="181"/>
      <c r="AA340" s="181"/>
      <c r="AB340" s="181"/>
      <c r="AC340" s="181"/>
      <c r="AD340" s="181"/>
      <c r="AE340" s="181"/>
      <c r="AF340" s="181"/>
      <c r="AG340" s="181"/>
      <c r="AH340" s="181"/>
      <c r="AI340" s="181"/>
      <c r="AJ340" s="181"/>
      <c r="AK340" s="181"/>
      <c r="AL340" s="181"/>
      <c r="AM340" s="181"/>
      <c r="AN340" s="181"/>
      <c r="AO340" s="181"/>
      <c r="AP340" s="181"/>
      <c r="AQ340" s="181"/>
      <c r="AR340" s="181"/>
      <c r="AS340" s="181"/>
      <c r="AT340" s="181"/>
      <c r="AU340" s="181"/>
      <c r="AV340" s="181"/>
      <c r="AW340" s="181"/>
    </row>
    <row r="341" spans="1:49" ht="38.25" customHeight="1">
      <c r="A341" s="123"/>
      <c r="B341" s="99"/>
      <c r="C341" s="99"/>
      <c r="D341" s="124"/>
      <c r="E341" s="125"/>
      <c r="F341" s="125"/>
      <c r="G341" s="125"/>
      <c r="H341" s="125"/>
      <c r="I341" s="125"/>
      <c r="J341" s="125"/>
      <c r="K341" s="125"/>
      <c r="L341" s="125"/>
      <c r="M341" s="123"/>
      <c r="N341" s="123"/>
      <c r="O341" s="123"/>
      <c r="P341" s="123"/>
      <c r="Q341" s="123"/>
      <c r="R341" s="123"/>
      <c r="S341" s="123"/>
      <c r="T341" s="180"/>
      <c r="U341" s="200"/>
      <c r="V341" s="181"/>
      <c r="W341" s="181"/>
      <c r="X341" s="181"/>
      <c r="Y341" s="181"/>
      <c r="Z341" s="181"/>
      <c r="AA341" s="181"/>
      <c r="AB341" s="181"/>
      <c r="AC341" s="181"/>
      <c r="AD341" s="181"/>
      <c r="AE341" s="181"/>
      <c r="AF341" s="181"/>
      <c r="AG341" s="181"/>
      <c r="AH341" s="181"/>
      <c r="AI341" s="181"/>
      <c r="AJ341" s="181"/>
      <c r="AK341" s="181"/>
      <c r="AL341" s="181"/>
      <c r="AM341" s="181"/>
      <c r="AN341" s="181"/>
      <c r="AO341" s="181"/>
      <c r="AP341" s="181"/>
      <c r="AQ341" s="181"/>
      <c r="AR341" s="181"/>
      <c r="AS341" s="181"/>
      <c r="AT341" s="181"/>
      <c r="AU341" s="181"/>
      <c r="AV341" s="181"/>
      <c r="AW341" s="181"/>
    </row>
    <row r="342" spans="1:49" ht="38.25" customHeight="1">
      <c r="A342" s="123"/>
      <c r="B342" s="99"/>
      <c r="C342" s="99"/>
      <c r="D342" s="124"/>
      <c r="E342" s="125"/>
      <c r="F342" s="125"/>
      <c r="G342" s="125"/>
      <c r="H342" s="125"/>
      <c r="I342" s="125"/>
      <c r="J342" s="125"/>
      <c r="K342" s="125"/>
      <c r="L342" s="125"/>
      <c r="M342" s="123"/>
      <c r="N342" s="123"/>
      <c r="O342" s="123"/>
      <c r="P342" s="123"/>
      <c r="Q342" s="123"/>
      <c r="R342" s="123"/>
      <c r="S342" s="123"/>
      <c r="T342" s="180"/>
      <c r="U342" s="200"/>
      <c r="V342" s="181"/>
      <c r="W342" s="181"/>
      <c r="X342" s="181"/>
      <c r="Y342" s="181"/>
      <c r="Z342" s="181"/>
      <c r="AA342" s="181"/>
      <c r="AB342" s="181"/>
      <c r="AC342" s="181"/>
      <c r="AD342" s="181"/>
      <c r="AE342" s="181"/>
      <c r="AF342" s="181"/>
      <c r="AG342" s="181"/>
      <c r="AH342" s="181"/>
      <c r="AI342" s="181"/>
      <c r="AJ342" s="181"/>
      <c r="AK342" s="181"/>
      <c r="AL342" s="181"/>
      <c r="AM342" s="181"/>
      <c r="AN342" s="181"/>
      <c r="AO342" s="181"/>
      <c r="AP342" s="181"/>
      <c r="AQ342" s="181"/>
      <c r="AR342" s="181"/>
      <c r="AS342" s="181"/>
      <c r="AT342" s="181"/>
      <c r="AU342" s="181"/>
      <c r="AV342" s="181"/>
      <c r="AW342" s="181"/>
    </row>
    <row r="343" spans="1:49" ht="38.25" customHeight="1">
      <c r="A343" s="123"/>
      <c r="B343" s="99"/>
      <c r="C343" s="99"/>
      <c r="D343" s="124"/>
      <c r="E343" s="125"/>
      <c r="F343" s="125"/>
      <c r="G343" s="125"/>
      <c r="H343" s="125"/>
      <c r="I343" s="125"/>
      <c r="J343" s="125"/>
      <c r="K343" s="125"/>
      <c r="L343" s="125"/>
      <c r="M343" s="123"/>
      <c r="N343" s="123"/>
      <c r="O343" s="123"/>
      <c r="P343" s="123"/>
      <c r="Q343" s="123"/>
      <c r="R343" s="123"/>
      <c r="S343" s="123"/>
      <c r="T343" s="180"/>
      <c r="U343" s="200"/>
      <c r="V343" s="181"/>
      <c r="W343" s="181"/>
      <c r="X343" s="181"/>
      <c r="Y343" s="181"/>
      <c r="Z343" s="181"/>
      <c r="AA343" s="181"/>
      <c r="AB343" s="181"/>
      <c r="AC343" s="181"/>
      <c r="AD343" s="181"/>
      <c r="AE343" s="181"/>
      <c r="AF343" s="181"/>
      <c r="AG343" s="181"/>
      <c r="AH343" s="181"/>
      <c r="AI343" s="181"/>
      <c r="AJ343" s="181"/>
      <c r="AK343" s="181"/>
      <c r="AL343" s="181"/>
      <c r="AM343" s="181"/>
      <c r="AN343" s="181"/>
      <c r="AO343" s="181"/>
      <c r="AP343" s="181"/>
      <c r="AQ343" s="181"/>
      <c r="AR343" s="181"/>
      <c r="AS343" s="181"/>
      <c r="AT343" s="181"/>
      <c r="AU343" s="181"/>
      <c r="AV343" s="181"/>
      <c r="AW343" s="181"/>
    </row>
    <row r="344" spans="1:49" ht="38.25" customHeight="1">
      <c r="A344" s="123"/>
      <c r="B344" s="99"/>
      <c r="C344" s="99"/>
      <c r="D344" s="124"/>
      <c r="E344" s="125"/>
      <c r="F344" s="125"/>
      <c r="G344" s="125"/>
      <c r="H344" s="125"/>
      <c r="I344" s="125"/>
      <c r="J344" s="125"/>
      <c r="K344" s="125"/>
      <c r="L344" s="125"/>
      <c r="M344" s="123"/>
      <c r="N344" s="123"/>
      <c r="O344" s="123"/>
      <c r="P344" s="123"/>
      <c r="Q344" s="123"/>
      <c r="R344" s="123"/>
      <c r="S344" s="123"/>
      <c r="T344" s="180"/>
      <c r="U344" s="200"/>
      <c r="V344" s="181"/>
      <c r="W344" s="181"/>
      <c r="X344" s="181"/>
      <c r="Y344" s="181"/>
      <c r="Z344" s="181"/>
      <c r="AA344" s="181"/>
      <c r="AB344" s="181"/>
      <c r="AC344" s="181"/>
      <c r="AD344" s="181"/>
      <c r="AE344" s="181"/>
      <c r="AF344" s="181"/>
      <c r="AG344" s="181"/>
      <c r="AH344" s="181"/>
      <c r="AI344" s="181"/>
      <c r="AJ344" s="181"/>
      <c r="AK344" s="181"/>
      <c r="AL344" s="181"/>
      <c r="AM344" s="181"/>
      <c r="AN344" s="181"/>
      <c r="AO344" s="181"/>
      <c r="AP344" s="181"/>
      <c r="AQ344" s="181"/>
      <c r="AR344" s="181"/>
      <c r="AS344" s="181"/>
      <c r="AT344" s="181"/>
      <c r="AU344" s="181"/>
      <c r="AV344" s="181"/>
      <c r="AW344" s="181"/>
    </row>
    <row r="345" spans="1:49" ht="38.25" customHeight="1">
      <c r="A345" s="123"/>
      <c r="B345" s="99"/>
      <c r="C345" s="99"/>
      <c r="D345" s="124"/>
      <c r="E345" s="125"/>
      <c r="F345" s="125"/>
      <c r="G345" s="125"/>
      <c r="H345" s="125"/>
      <c r="I345" s="125"/>
      <c r="J345" s="125"/>
      <c r="K345" s="125"/>
      <c r="L345" s="125"/>
      <c r="M345" s="123"/>
      <c r="N345" s="123"/>
      <c r="O345" s="123"/>
      <c r="P345" s="123"/>
      <c r="Q345" s="123"/>
      <c r="R345" s="123"/>
      <c r="S345" s="123"/>
      <c r="T345" s="180"/>
      <c r="U345" s="200"/>
      <c r="V345" s="181"/>
      <c r="W345" s="181"/>
      <c r="X345" s="181"/>
      <c r="Y345" s="181"/>
      <c r="Z345" s="181"/>
      <c r="AA345" s="181"/>
      <c r="AB345" s="181"/>
      <c r="AC345" s="181"/>
      <c r="AD345" s="181"/>
      <c r="AE345" s="181"/>
      <c r="AF345" s="181"/>
      <c r="AG345" s="181"/>
      <c r="AH345" s="181"/>
      <c r="AI345" s="181"/>
      <c r="AJ345" s="181"/>
      <c r="AK345" s="181"/>
      <c r="AL345" s="181"/>
      <c r="AM345" s="181"/>
      <c r="AN345" s="181"/>
      <c r="AO345" s="181"/>
      <c r="AP345" s="181"/>
      <c r="AQ345" s="181"/>
      <c r="AR345" s="181"/>
      <c r="AS345" s="181"/>
      <c r="AT345" s="181"/>
      <c r="AU345" s="181"/>
      <c r="AV345" s="181"/>
      <c r="AW345" s="181"/>
    </row>
    <row r="346" spans="1:49" ht="38.25" customHeight="1">
      <c r="A346" s="123"/>
      <c r="B346" s="99"/>
      <c r="C346" s="99"/>
      <c r="D346" s="124"/>
      <c r="E346" s="125"/>
      <c r="F346" s="125"/>
      <c r="G346" s="125"/>
      <c r="H346" s="125"/>
      <c r="I346" s="125"/>
      <c r="J346" s="125"/>
      <c r="K346" s="125"/>
      <c r="L346" s="125"/>
      <c r="M346" s="123"/>
      <c r="N346" s="123"/>
      <c r="O346" s="123"/>
      <c r="P346" s="123"/>
      <c r="Q346" s="123"/>
      <c r="R346" s="123"/>
      <c r="S346" s="123"/>
      <c r="T346" s="180"/>
      <c r="U346" s="200"/>
      <c r="V346" s="181"/>
      <c r="W346" s="181"/>
      <c r="X346" s="181"/>
      <c r="Y346" s="181"/>
      <c r="Z346" s="181"/>
      <c r="AA346" s="181"/>
      <c r="AB346" s="181"/>
      <c r="AC346" s="181"/>
      <c r="AD346" s="181"/>
      <c r="AE346" s="181"/>
      <c r="AF346" s="181"/>
      <c r="AG346" s="181"/>
      <c r="AH346" s="181"/>
      <c r="AI346" s="181"/>
      <c r="AJ346" s="181"/>
      <c r="AK346" s="181"/>
      <c r="AL346" s="181"/>
      <c r="AM346" s="181"/>
      <c r="AN346" s="181"/>
      <c r="AO346" s="181"/>
      <c r="AP346" s="181"/>
      <c r="AQ346" s="181"/>
      <c r="AR346" s="181"/>
      <c r="AS346" s="181"/>
      <c r="AT346" s="181"/>
      <c r="AU346" s="181"/>
      <c r="AV346" s="181"/>
      <c r="AW346" s="181"/>
    </row>
    <row r="347" spans="1:49" ht="38.25" customHeight="1">
      <c r="A347" s="123"/>
      <c r="B347" s="99"/>
      <c r="C347" s="99"/>
      <c r="D347" s="124"/>
      <c r="E347" s="125"/>
      <c r="F347" s="125"/>
      <c r="G347" s="125"/>
      <c r="H347" s="125"/>
      <c r="I347" s="125"/>
      <c r="J347" s="125"/>
      <c r="K347" s="125"/>
      <c r="L347" s="125"/>
      <c r="M347" s="123"/>
      <c r="N347" s="123"/>
      <c r="O347" s="123"/>
      <c r="P347" s="123"/>
      <c r="Q347" s="123"/>
      <c r="R347" s="123"/>
      <c r="S347" s="123"/>
      <c r="T347" s="180"/>
      <c r="U347" s="200"/>
      <c r="V347" s="181"/>
      <c r="W347" s="181"/>
      <c r="X347" s="181"/>
      <c r="Y347" s="181"/>
      <c r="Z347" s="181"/>
      <c r="AA347" s="181"/>
      <c r="AB347" s="181"/>
      <c r="AC347" s="181"/>
      <c r="AD347" s="181"/>
      <c r="AE347" s="181"/>
      <c r="AF347" s="181"/>
      <c r="AG347" s="181"/>
      <c r="AH347" s="181"/>
      <c r="AI347" s="181"/>
      <c r="AJ347" s="181"/>
      <c r="AK347" s="181"/>
      <c r="AL347" s="181"/>
      <c r="AM347" s="181"/>
      <c r="AN347" s="181"/>
      <c r="AO347" s="181"/>
      <c r="AP347" s="181"/>
      <c r="AQ347" s="181"/>
      <c r="AR347" s="181"/>
      <c r="AS347" s="181"/>
      <c r="AT347" s="181"/>
      <c r="AU347" s="181"/>
      <c r="AV347" s="181"/>
      <c r="AW347" s="181"/>
    </row>
    <row r="348" spans="1:49" ht="38.25" customHeight="1">
      <c r="A348" s="123"/>
      <c r="B348" s="99"/>
      <c r="C348" s="99"/>
      <c r="D348" s="124"/>
      <c r="E348" s="125"/>
      <c r="F348" s="125"/>
      <c r="G348" s="125"/>
      <c r="H348" s="125"/>
      <c r="I348" s="125"/>
      <c r="J348" s="125"/>
      <c r="K348" s="125"/>
      <c r="L348" s="125"/>
      <c r="M348" s="123"/>
      <c r="N348" s="123"/>
      <c r="O348" s="123"/>
      <c r="P348" s="123"/>
      <c r="Q348" s="123"/>
      <c r="R348" s="123"/>
      <c r="S348" s="123"/>
      <c r="T348" s="180"/>
      <c r="U348" s="200"/>
      <c r="V348" s="181"/>
      <c r="W348" s="181"/>
      <c r="X348" s="181"/>
      <c r="Y348" s="181"/>
      <c r="Z348" s="181"/>
      <c r="AA348" s="181"/>
      <c r="AB348" s="181"/>
      <c r="AC348" s="181"/>
      <c r="AD348" s="181"/>
      <c r="AE348" s="181"/>
      <c r="AF348" s="181"/>
      <c r="AG348" s="181"/>
      <c r="AH348" s="181"/>
      <c r="AI348" s="181"/>
      <c r="AJ348" s="181"/>
      <c r="AK348" s="181"/>
      <c r="AL348" s="181"/>
      <c r="AM348" s="181"/>
      <c r="AN348" s="181"/>
      <c r="AO348" s="181"/>
      <c r="AP348" s="181"/>
      <c r="AQ348" s="181"/>
      <c r="AR348" s="181"/>
      <c r="AS348" s="181"/>
      <c r="AT348" s="181"/>
      <c r="AU348" s="181"/>
      <c r="AV348" s="181"/>
      <c r="AW348" s="181"/>
    </row>
    <row r="349" spans="1:49" ht="38.25" customHeight="1">
      <c r="A349" s="123"/>
      <c r="B349" s="99"/>
      <c r="C349" s="99"/>
      <c r="D349" s="124"/>
      <c r="E349" s="125"/>
      <c r="F349" s="125"/>
      <c r="G349" s="125"/>
      <c r="H349" s="125"/>
      <c r="I349" s="125"/>
      <c r="J349" s="125"/>
      <c r="K349" s="125"/>
      <c r="L349" s="125"/>
      <c r="M349" s="123"/>
      <c r="N349" s="123"/>
      <c r="O349" s="123"/>
      <c r="P349" s="123"/>
      <c r="Q349" s="123"/>
      <c r="R349" s="123"/>
      <c r="S349" s="123"/>
      <c r="T349" s="180"/>
      <c r="U349" s="200"/>
      <c r="V349" s="181"/>
      <c r="W349" s="181"/>
      <c r="X349" s="181"/>
      <c r="Y349" s="181"/>
      <c r="Z349" s="181"/>
      <c r="AA349" s="181"/>
      <c r="AB349" s="181"/>
      <c r="AC349" s="181"/>
      <c r="AD349" s="181"/>
      <c r="AE349" s="181"/>
      <c r="AF349" s="181"/>
      <c r="AG349" s="181"/>
      <c r="AH349" s="181"/>
      <c r="AI349" s="181"/>
      <c r="AJ349" s="181"/>
      <c r="AK349" s="181"/>
      <c r="AL349" s="181"/>
      <c r="AM349" s="181"/>
      <c r="AN349" s="181"/>
      <c r="AO349" s="181"/>
      <c r="AP349" s="181"/>
      <c r="AQ349" s="181"/>
      <c r="AR349" s="181"/>
      <c r="AS349" s="181"/>
      <c r="AT349" s="181"/>
      <c r="AU349" s="181"/>
      <c r="AV349" s="181"/>
      <c r="AW349" s="181"/>
    </row>
    <row r="350" spans="1:49" ht="38.25" customHeight="1">
      <c r="A350" s="123"/>
      <c r="B350" s="99"/>
      <c r="C350" s="99"/>
      <c r="D350" s="124"/>
      <c r="E350" s="125"/>
      <c r="F350" s="125"/>
      <c r="G350" s="125"/>
      <c r="H350" s="125"/>
      <c r="I350" s="125"/>
      <c r="J350" s="125"/>
      <c r="K350" s="125"/>
      <c r="L350" s="125"/>
      <c r="M350" s="123"/>
      <c r="N350" s="123"/>
      <c r="O350" s="123"/>
      <c r="P350" s="123"/>
      <c r="Q350" s="123"/>
      <c r="R350" s="123"/>
      <c r="S350" s="123"/>
      <c r="T350" s="180"/>
      <c r="U350" s="200"/>
      <c r="V350" s="181"/>
      <c r="W350" s="181"/>
      <c r="X350" s="181"/>
      <c r="Y350" s="181"/>
      <c r="Z350" s="181"/>
      <c r="AA350" s="181"/>
      <c r="AB350" s="181"/>
      <c r="AC350" s="181"/>
      <c r="AD350" s="181"/>
      <c r="AE350" s="181"/>
      <c r="AF350" s="181"/>
      <c r="AG350" s="181"/>
      <c r="AH350" s="181"/>
      <c r="AI350" s="181"/>
      <c r="AJ350" s="181"/>
      <c r="AK350" s="181"/>
      <c r="AL350" s="181"/>
      <c r="AM350" s="181"/>
      <c r="AN350" s="181"/>
      <c r="AO350" s="181"/>
      <c r="AP350" s="181"/>
      <c r="AQ350" s="181"/>
      <c r="AR350" s="181"/>
      <c r="AS350" s="181"/>
      <c r="AT350" s="181"/>
      <c r="AU350" s="181"/>
      <c r="AV350" s="181"/>
      <c r="AW350" s="181"/>
    </row>
    <row r="351" spans="1:49" ht="38.25" customHeight="1">
      <c r="A351" s="123"/>
      <c r="B351" s="99"/>
      <c r="C351" s="99"/>
      <c r="D351" s="124"/>
      <c r="E351" s="125"/>
      <c r="F351" s="125"/>
      <c r="G351" s="125"/>
      <c r="H351" s="125"/>
      <c r="I351" s="125"/>
      <c r="J351" s="125"/>
      <c r="K351" s="125"/>
      <c r="L351" s="125"/>
      <c r="M351" s="123"/>
      <c r="N351" s="123"/>
      <c r="O351" s="123"/>
      <c r="P351" s="123"/>
      <c r="Q351" s="123"/>
      <c r="R351" s="123"/>
      <c r="S351" s="123"/>
      <c r="T351" s="180"/>
      <c r="U351" s="200"/>
      <c r="V351" s="181"/>
      <c r="W351" s="181"/>
      <c r="X351" s="181"/>
      <c r="Y351" s="181"/>
      <c r="Z351" s="181"/>
      <c r="AA351" s="181"/>
      <c r="AB351" s="181"/>
      <c r="AC351" s="181"/>
      <c r="AD351" s="181"/>
      <c r="AE351" s="181"/>
      <c r="AF351" s="181"/>
      <c r="AG351" s="181"/>
      <c r="AH351" s="181"/>
      <c r="AI351" s="181"/>
      <c r="AJ351" s="181"/>
      <c r="AK351" s="181"/>
      <c r="AL351" s="181"/>
      <c r="AM351" s="181"/>
      <c r="AN351" s="181"/>
      <c r="AO351" s="181"/>
      <c r="AP351" s="181"/>
      <c r="AQ351" s="181"/>
      <c r="AR351" s="181"/>
      <c r="AS351" s="181"/>
      <c r="AT351" s="181"/>
      <c r="AU351" s="181"/>
      <c r="AV351" s="181"/>
      <c r="AW351" s="181"/>
    </row>
    <row r="352" spans="1:49" ht="38.25" customHeight="1">
      <c r="A352" s="123"/>
      <c r="B352" s="99"/>
      <c r="C352" s="99"/>
      <c r="D352" s="124"/>
      <c r="E352" s="125"/>
      <c r="F352" s="125"/>
      <c r="G352" s="125"/>
      <c r="H352" s="125"/>
      <c r="I352" s="125"/>
      <c r="J352" s="125"/>
      <c r="K352" s="125"/>
      <c r="L352" s="125"/>
      <c r="M352" s="123"/>
      <c r="N352" s="123"/>
      <c r="O352" s="123"/>
      <c r="P352" s="123"/>
      <c r="Q352" s="123"/>
      <c r="R352" s="123"/>
      <c r="S352" s="123"/>
      <c r="T352" s="180"/>
      <c r="U352" s="200"/>
      <c r="V352" s="181"/>
      <c r="W352" s="181"/>
      <c r="X352" s="181"/>
      <c r="Y352" s="181"/>
      <c r="Z352" s="181"/>
      <c r="AA352" s="181"/>
      <c r="AB352" s="181"/>
      <c r="AC352" s="181"/>
      <c r="AD352" s="181"/>
      <c r="AE352" s="181"/>
      <c r="AF352" s="181"/>
      <c r="AG352" s="181"/>
      <c r="AH352" s="181"/>
      <c r="AI352" s="181"/>
      <c r="AJ352" s="181"/>
      <c r="AK352" s="181"/>
      <c r="AL352" s="181"/>
      <c r="AM352" s="181"/>
      <c r="AN352" s="181"/>
      <c r="AO352" s="181"/>
      <c r="AP352" s="181"/>
      <c r="AQ352" s="181"/>
      <c r="AR352" s="181"/>
      <c r="AS352" s="181"/>
      <c r="AT352" s="181"/>
      <c r="AU352" s="181"/>
      <c r="AV352" s="181"/>
      <c r="AW352" s="181"/>
    </row>
    <row r="353" spans="1:49" ht="38.25" customHeight="1">
      <c r="A353" s="123"/>
      <c r="B353" s="99"/>
      <c r="C353" s="99"/>
      <c r="D353" s="124"/>
      <c r="E353" s="125"/>
      <c r="F353" s="125"/>
      <c r="G353" s="125"/>
      <c r="H353" s="125"/>
      <c r="I353" s="125"/>
      <c r="J353" s="125"/>
      <c r="K353" s="125"/>
      <c r="L353" s="125"/>
      <c r="M353" s="123"/>
      <c r="N353" s="123"/>
      <c r="O353" s="123"/>
      <c r="P353" s="123"/>
      <c r="Q353" s="123"/>
      <c r="R353" s="123"/>
      <c r="S353" s="123"/>
      <c r="T353" s="180"/>
      <c r="U353" s="200"/>
      <c r="V353" s="181"/>
      <c r="W353" s="181"/>
      <c r="X353" s="181"/>
      <c r="Y353" s="181"/>
      <c r="Z353" s="181"/>
      <c r="AA353" s="181"/>
      <c r="AB353" s="181"/>
      <c r="AC353" s="181"/>
      <c r="AD353" s="181"/>
      <c r="AE353" s="181"/>
      <c r="AF353" s="181"/>
      <c r="AG353" s="181"/>
      <c r="AH353" s="181"/>
      <c r="AI353" s="181"/>
      <c r="AJ353" s="181"/>
      <c r="AK353" s="181"/>
      <c r="AL353" s="181"/>
      <c r="AM353" s="181"/>
      <c r="AN353" s="181"/>
      <c r="AO353" s="181"/>
      <c r="AP353" s="181"/>
      <c r="AQ353" s="181"/>
      <c r="AR353" s="181"/>
      <c r="AS353" s="181"/>
      <c r="AT353" s="181"/>
      <c r="AU353" s="181"/>
      <c r="AV353" s="181"/>
      <c r="AW353" s="181"/>
    </row>
    <row r="354" spans="1:49" ht="38.25" customHeight="1">
      <c r="A354" s="123"/>
      <c r="B354" s="99"/>
      <c r="C354" s="99"/>
      <c r="D354" s="124"/>
      <c r="E354" s="125"/>
      <c r="F354" s="125"/>
      <c r="G354" s="125"/>
      <c r="H354" s="125"/>
      <c r="I354" s="125"/>
      <c r="J354" s="125"/>
      <c r="K354" s="125"/>
      <c r="L354" s="125"/>
      <c r="M354" s="123"/>
      <c r="N354" s="123"/>
      <c r="O354" s="123"/>
      <c r="P354" s="123"/>
      <c r="Q354" s="123"/>
      <c r="R354" s="123"/>
      <c r="S354" s="123"/>
      <c r="T354" s="180"/>
      <c r="U354" s="200"/>
      <c r="V354" s="181"/>
      <c r="W354" s="181"/>
      <c r="X354" s="181"/>
      <c r="Y354" s="181"/>
      <c r="Z354" s="181"/>
      <c r="AA354" s="181"/>
      <c r="AB354" s="181"/>
      <c r="AC354" s="181"/>
      <c r="AD354" s="181"/>
      <c r="AE354" s="181"/>
      <c r="AF354" s="181"/>
      <c r="AG354" s="181"/>
      <c r="AH354" s="181"/>
      <c r="AI354" s="181"/>
      <c r="AJ354" s="181"/>
      <c r="AK354" s="181"/>
      <c r="AL354" s="181"/>
      <c r="AM354" s="181"/>
      <c r="AN354" s="181"/>
      <c r="AO354" s="181"/>
      <c r="AP354" s="181"/>
      <c r="AQ354" s="181"/>
      <c r="AR354" s="181"/>
      <c r="AS354" s="181"/>
      <c r="AT354" s="181"/>
      <c r="AU354" s="181"/>
      <c r="AV354" s="181"/>
      <c r="AW354" s="181"/>
    </row>
    <row r="355" spans="1:49" ht="38.25" customHeight="1">
      <c r="A355" s="123"/>
      <c r="B355" s="99"/>
      <c r="C355" s="99"/>
      <c r="D355" s="124"/>
      <c r="E355" s="125"/>
      <c r="F355" s="125"/>
      <c r="G355" s="125"/>
      <c r="H355" s="125"/>
      <c r="I355" s="125"/>
      <c r="J355" s="125"/>
      <c r="K355" s="125"/>
      <c r="L355" s="125"/>
      <c r="M355" s="123"/>
      <c r="N355" s="123"/>
      <c r="O355" s="123"/>
      <c r="P355" s="123"/>
      <c r="Q355" s="123"/>
      <c r="R355" s="123"/>
      <c r="S355" s="123"/>
      <c r="T355" s="180"/>
      <c r="U355" s="200"/>
      <c r="V355" s="181"/>
      <c r="W355" s="181"/>
      <c r="X355" s="181"/>
      <c r="Y355" s="181"/>
      <c r="Z355" s="181"/>
      <c r="AA355" s="181"/>
      <c r="AB355" s="181"/>
      <c r="AC355" s="181"/>
      <c r="AD355" s="181"/>
      <c r="AE355" s="181"/>
      <c r="AF355" s="181"/>
      <c r="AG355" s="181"/>
      <c r="AH355" s="181"/>
      <c r="AI355" s="181"/>
      <c r="AJ355" s="181"/>
      <c r="AK355" s="181"/>
      <c r="AL355" s="181"/>
      <c r="AM355" s="181"/>
      <c r="AN355" s="181"/>
      <c r="AO355" s="181"/>
      <c r="AP355" s="181"/>
      <c r="AQ355" s="181"/>
      <c r="AR355" s="181"/>
      <c r="AS355" s="181"/>
      <c r="AT355" s="181"/>
      <c r="AU355" s="181"/>
      <c r="AV355" s="181"/>
      <c r="AW355" s="181"/>
    </row>
    <row r="356" spans="1:49" ht="38.25" customHeight="1">
      <c r="A356" s="123"/>
      <c r="B356" s="99"/>
      <c r="C356" s="99"/>
      <c r="D356" s="124"/>
      <c r="E356" s="125"/>
      <c r="F356" s="125"/>
      <c r="G356" s="125"/>
      <c r="H356" s="125"/>
      <c r="I356" s="125"/>
      <c r="J356" s="125"/>
      <c r="K356" s="125"/>
      <c r="L356" s="125"/>
      <c r="M356" s="123"/>
      <c r="N356" s="123"/>
      <c r="O356" s="123"/>
      <c r="P356" s="123"/>
      <c r="Q356" s="123"/>
      <c r="R356" s="123"/>
      <c r="S356" s="123"/>
      <c r="T356" s="180"/>
      <c r="U356" s="200"/>
      <c r="V356" s="181"/>
      <c r="W356" s="181"/>
      <c r="X356" s="181"/>
      <c r="Y356" s="181"/>
      <c r="Z356" s="181"/>
      <c r="AA356" s="181"/>
      <c r="AB356" s="181"/>
      <c r="AC356" s="181"/>
      <c r="AD356" s="181"/>
      <c r="AE356" s="181"/>
      <c r="AF356" s="181"/>
      <c r="AG356" s="181"/>
      <c r="AH356" s="181"/>
      <c r="AI356" s="181"/>
      <c r="AJ356" s="181"/>
      <c r="AK356" s="181"/>
      <c r="AL356" s="181"/>
      <c r="AM356" s="181"/>
      <c r="AN356" s="181"/>
      <c r="AO356" s="181"/>
      <c r="AP356" s="181"/>
      <c r="AQ356" s="181"/>
      <c r="AR356" s="181"/>
      <c r="AS356" s="181"/>
      <c r="AT356" s="181"/>
      <c r="AU356" s="181"/>
      <c r="AV356" s="181"/>
      <c r="AW356" s="181"/>
    </row>
    <row r="357" spans="1:49" ht="38.25" customHeight="1">
      <c r="A357" s="123"/>
      <c r="B357" s="99"/>
      <c r="C357" s="99"/>
      <c r="D357" s="124"/>
      <c r="E357" s="125"/>
      <c r="F357" s="125"/>
      <c r="G357" s="125"/>
      <c r="H357" s="125"/>
      <c r="I357" s="125"/>
      <c r="J357" s="125"/>
      <c r="K357" s="125"/>
      <c r="L357" s="125"/>
      <c r="M357" s="123"/>
      <c r="N357" s="123"/>
      <c r="O357" s="123"/>
      <c r="P357" s="123"/>
      <c r="Q357" s="123"/>
      <c r="R357" s="123"/>
      <c r="S357" s="123"/>
      <c r="T357" s="180"/>
      <c r="U357" s="200"/>
      <c r="V357" s="181"/>
      <c r="W357" s="181"/>
      <c r="X357" s="181"/>
      <c r="Y357" s="181"/>
      <c r="Z357" s="181"/>
      <c r="AA357" s="181"/>
      <c r="AB357" s="181"/>
      <c r="AC357" s="181"/>
      <c r="AD357" s="181"/>
      <c r="AE357" s="181"/>
      <c r="AF357" s="181"/>
      <c r="AG357" s="181"/>
      <c r="AH357" s="181"/>
      <c r="AI357" s="181"/>
      <c r="AJ357" s="181"/>
      <c r="AK357" s="181"/>
      <c r="AL357" s="181"/>
      <c r="AM357" s="181"/>
      <c r="AN357" s="181"/>
      <c r="AO357" s="181"/>
      <c r="AP357" s="181"/>
      <c r="AQ357" s="181"/>
      <c r="AR357" s="181"/>
      <c r="AS357" s="181"/>
      <c r="AT357" s="181"/>
      <c r="AU357" s="181"/>
      <c r="AV357" s="181"/>
      <c r="AW357" s="181"/>
    </row>
    <row r="358" spans="1:49" ht="38.25" customHeight="1">
      <c r="A358" s="123"/>
      <c r="B358" s="99"/>
      <c r="C358" s="99"/>
      <c r="D358" s="124"/>
      <c r="E358" s="125"/>
      <c r="F358" s="125"/>
      <c r="G358" s="125"/>
      <c r="H358" s="125"/>
      <c r="I358" s="125"/>
      <c r="J358" s="125"/>
      <c r="K358" s="125"/>
      <c r="L358" s="125"/>
      <c r="M358" s="123"/>
      <c r="N358" s="123"/>
      <c r="O358" s="123"/>
      <c r="P358" s="123"/>
      <c r="Q358" s="123"/>
      <c r="R358" s="123"/>
      <c r="S358" s="123"/>
      <c r="T358" s="180"/>
      <c r="U358" s="200"/>
      <c r="V358" s="181"/>
      <c r="W358" s="181"/>
      <c r="X358" s="181"/>
      <c r="Y358" s="181"/>
      <c r="Z358" s="181"/>
      <c r="AA358" s="181"/>
      <c r="AB358" s="181"/>
      <c r="AC358" s="181"/>
      <c r="AD358" s="181"/>
      <c r="AE358" s="181"/>
      <c r="AF358" s="181"/>
      <c r="AG358" s="181"/>
      <c r="AH358" s="181"/>
      <c r="AI358" s="181"/>
      <c r="AJ358" s="181"/>
      <c r="AK358" s="181"/>
      <c r="AL358" s="181"/>
      <c r="AM358" s="181"/>
      <c r="AN358" s="181"/>
      <c r="AO358" s="181"/>
      <c r="AP358" s="181"/>
      <c r="AQ358" s="181"/>
      <c r="AR358" s="181"/>
      <c r="AS358" s="181"/>
      <c r="AT358" s="181"/>
      <c r="AU358" s="181"/>
      <c r="AV358" s="181"/>
      <c r="AW358" s="181"/>
    </row>
    <row r="359" spans="1:49" ht="38.25" customHeight="1">
      <c r="A359" s="123"/>
      <c r="B359" s="99"/>
      <c r="C359" s="99"/>
      <c r="D359" s="124"/>
      <c r="E359" s="125"/>
      <c r="F359" s="125"/>
      <c r="G359" s="125"/>
      <c r="H359" s="125"/>
      <c r="I359" s="125"/>
      <c r="J359" s="125"/>
      <c r="K359" s="125"/>
      <c r="L359" s="125"/>
      <c r="M359" s="123"/>
      <c r="N359" s="123"/>
      <c r="O359" s="123"/>
      <c r="P359" s="123"/>
      <c r="Q359" s="123"/>
      <c r="R359" s="123"/>
      <c r="S359" s="123"/>
      <c r="T359" s="180"/>
      <c r="U359" s="200"/>
      <c r="V359" s="181"/>
      <c r="W359" s="181"/>
      <c r="X359" s="181"/>
      <c r="Y359" s="181"/>
      <c r="Z359" s="181"/>
      <c r="AA359" s="181"/>
      <c r="AB359" s="181"/>
      <c r="AC359" s="181"/>
      <c r="AD359" s="181"/>
      <c r="AE359" s="181"/>
      <c r="AF359" s="181"/>
      <c r="AG359" s="181"/>
      <c r="AH359" s="181"/>
      <c r="AI359" s="181"/>
      <c r="AJ359" s="181"/>
      <c r="AK359" s="181"/>
      <c r="AL359" s="181"/>
      <c r="AM359" s="181"/>
      <c r="AN359" s="181"/>
      <c r="AO359" s="181"/>
      <c r="AP359" s="181"/>
      <c r="AQ359" s="181"/>
      <c r="AR359" s="181"/>
      <c r="AS359" s="181"/>
      <c r="AT359" s="181"/>
      <c r="AU359" s="181"/>
      <c r="AV359" s="181"/>
      <c r="AW359" s="181"/>
    </row>
    <row r="360" spans="1:49" ht="38.25" customHeight="1">
      <c r="A360" s="123"/>
      <c r="B360" s="99"/>
      <c r="C360" s="99"/>
      <c r="D360" s="124"/>
      <c r="E360" s="125"/>
      <c r="F360" s="125"/>
      <c r="G360" s="125"/>
      <c r="H360" s="125"/>
      <c r="I360" s="125"/>
      <c r="J360" s="125"/>
      <c r="K360" s="125"/>
      <c r="L360" s="125"/>
      <c r="M360" s="123"/>
      <c r="N360" s="123"/>
      <c r="O360" s="123"/>
      <c r="P360" s="123"/>
      <c r="Q360" s="123"/>
      <c r="R360" s="123"/>
      <c r="S360" s="123"/>
      <c r="T360" s="180"/>
      <c r="U360" s="200"/>
      <c r="V360" s="181"/>
      <c r="W360" s="181"/>
      <c r="X360" s="181"/>
      <c r="Y360" s="181"/>
      <c r="Z360" s="181"/>
      <c r="AA360" s="181"/>
      <c r="AB360" s="181"/>
      <c r="AC360" s="181"/>
      <c r="AD360" s="181"/>
      <c r="AE360" s="181"/>
      <c r="AF360" s="181"/>
      <c r="AG360" s="181"/>
      <c r="AH360" s="181"/>
      <c r="AI360" s="181"/>
      <c r="AJ360" s="181"/>
      <c r="AK360" s="181"/>
      <c r="AL360" s="181"/>
      <c r="AM360" s="181"/>
      <c r="AN360" s="181"/>
      <c r="AO360" s="181"/>
      <c r="AP360" s="181"/>
      <c r="AQ360" s="181"/>
      <c r="AR360" s="181"/>
      <c r="AS360" s="181"/>
      <c r="AT360" s="181"/>
      <c r="AU360" s="181"/>
      <c r="AV360" s="181"/>
      <c r="AW360" s="181"/>
    </row>
    <row r="361" spans="1:49" ht="38.25" customHeight="1">
      <c r="A361" s="123"/>
      <c r="B361" s="99"/>
      <c r="C361" s="99"/>
      <c r="D361" s="124"/>
      <c r="E361" s="125"/>
      <c r="F361" s="125"/>
      <c r="G361" s="125"/>
      <c r="H361" s="125"/>
      <c r="I361" s="125"/>
      <c r="J361" s="125"/>
      <c r="K361" s="125"/>
      <c r="L361" s="125"/>
      <c r="M361" s="123"/>
      <c r="N361" s="123"/>
      <c r="O361" s="123"/>
      <c r="P361" s="123"/>
      <c r="Q361" s="123"/>
      <c r="R361" s="123"/>
      <c r="S361" s="123"/>
      <c r="T361" s="180"/>
      <c r="U361" s="200"/>
      <c r="V361" s="181"/>
      <c r="W361" s="181"/>
      <c r="X361" s="181"/>
      <c r="Y361" s="181"/>
      <c r="Z361" s="181"/>
      <c r="AA361" s="181"/>
      <c r="AB361" s="181"/>
      <c r="AC361" s="181"/>
      <c r="AD361" s="181"/>
      <c r="AE361" s="181"/>
      <c r="AF361" s="181"/>
      <c r="AG361" s="181"/>
      <c r="AH361" s="181"/>
      <c r="AI361" s="181"/>
      <c r="AJ361" s="181"/>
      <c r="AK361" s="181"/>
      <c r="AL361" s="181"/>
      <c r="AM361" s="181"/>
      <c r="AN361" s="181"/>
      <c r="AO361" s="181"/>
      <c r="AP361" s="181"/>
      <c r="AQ361" s="181"/>
      <c r="AR361" s="181"/>
      <c r="AS361" s="181"/>
      <c r="AT361" s="181"/>
      <c r="AU361" s="181"/>
      <c r="AV361" s="181"/>
      <c r="AW361" s="181"/>
    </row>
    <row r="362" spans="1:49" ht="38.25" customHeight="1">
      <c r="A362" s="123"/>
      <c r="B362" s="99"/>
      <c r="C362" s="99"/>
      <c r="D362" s="124"/>
      <c r="E362" s="125"/>
      <c r="F362" s="125"/>
      <c r="G362" s="125"/>
      <c r="H362" s="125"/>
      <c r="I362" s="125"/>
      <c r="J362" s="125"/>
      <c r="K362" s="125"/>
      <c r="L362" s="125"/>
      <c r="M362" s="123"/>
      <c r="N362" s="123"/>
      <c r="O362" s="123"/>
      <c r="P362" s="123"/>
      <c r="Q362" s="123"/>
      <c r="R362" s="123"/>
      <c r="S362" s="123"/>
      <c r="T362" s="180"/>
      <c r="U362" s="200"/>
      <c r="V362" s="181"/>
      <c r="W362" s="181"/>
      <c r="X362" s="181"/>
      <c r="Y362" s="181"/>
      <c r="Z362" s="181"/>
      <c r="AA362" s="181"/>
      <c r="AB362" s="181"/>
      <c r="AC362" s="181"/>
      <c r="AD362" s="181"/>
      <c r="AE362" s="181"/>
      <c r="AF362" s="181"/>
      <c r="AG362" s="181"/>
      <c r="AH362" s="181"/>
      <c r="AI362" s="181"/>
      <c r="AJ362" s="181"/>
      <c r="AK362" s="181"/>
      <c r="AL362" s="181"/>
      <c r="AM362" s="181"/>
      <c r="AN362" s="181"/>
      <c r="AO362" s="181"/>
      <c r="AP362" s="181"/>
      <c r="AQ362" s="181"/>
      <c r="AR362" s="181"/>
      <c r="AS362" s="181"/>
      <c r="AT362" s="181"/>
      <c r="AU362" s="181"/>
      <c r="AV362" s="181"/>
      <c r="AW362" s="181"/>
    </row>
    <row r="363" spans="1:49" ht="38.25" customHeight="1">
      <c r="A363" s="123"/>
      <c r="B363" s="99"/>
      <c r="C363" s="99"/>
      <c r="D363" s="124"/>
      <c r="E363" s="125"/>
      <c r="F363" s="125"/>
      <c r="G363" s="125"/>
      <c r="H363" s="125"/>
      <c r="I363" s="125"/>
      <c r="J363" s="125"/>
      <c r="K363" s="125"/>
      <c r="L363" s="125"/>
      <c r="M363" s="123"/>
      <c r="N363" s="123"/>
      <c r="O363" s="123"/>
      <c r="P363" s="123"/>
      <c r="Q363" s="123"/>
      <c r="R363" s="123"/>
      <c r="S363" s="123"/>
      <c r="T363" s="180"/>
      <c r="U363" s="200"/>
      <c r="V363" s="181"/>
      <c r="W363" s="181"/>
      <c r="X363" s="181"/>
      <c r="Y363" s="181"/>
      <c r="Z363" s="181"/>
      <c r="AA363" s="181"/>
      <c r="AB363" s="181"/>
      <c r="AC363" s="181"/>
      <c r="AD363" s="181"/>
      <c r="AE363" s="181"/>
      <c r="AF363" s="181"/>
      <c r="AG363" s="181"/>
      <c r="AH363" s="181"/>
      <c r="AI363" s="181"/>
      <c r="AJ363" s="181"/>
      <c r="AK363" s="181"/>
      <c r="AL363" s="181"/>
      <c r="AM363" s="181"/>
      <c r="AN363" s="181"/>
      <c r="AO363" s="181"/>
      <c r="AP363" s="181"/>
      <c r="AQ363" s="181"/>
      <c r="AR363" s="181"/>
      <c r="AS363" s="181"/>
      <c r="AT363" s="181"/>
      <c r="AU363" s="181"/>
      <c r="AV363" s="181"/>
      <c r="AW363" s="181"/>
    </row>
    <row r="364" spans="1:49" ht="38.25" customHeight="1">
      <c r="A364" s="123"/>
      <c r="B364" s="99"/>
      <c r="C364" s="99"/>
      <c r="D364" s="124"/>
      <c r="E364" s="125"/>
      <c r="F364" s="125"/>
      <c r="G364" s="125"/>
      <c r="H364" s="125"/>
      <c r="I364" s="125"/>
      <c r="J364" s="125"/>
      <c r="K364" s="125"/>
      <c r="L364" s="125"/>
      <c r="M364" s="123"/>
      <c r="N364" s="123"/>
      <c r="O364" s="123"/>
      <c r="P364" s="123"/>
      <c r="Q364" s="123"/>
      <c r="R364" s="123"/>
      <c r="S364" s="123"/>
      <c r="T364" s="180"/>
      <c r="U364" s="200"/>
      <c r="V364" s="181"/>
      <c r="W364" s="181"/>
      <c r="X364" s="181"/>
      <c r="Y364" s="181"/>
      <c r="Z364" s="181"/>
      <c r="AA364" s="181"/>
      <c r="AB364" s="181"/>
      <c r="AC364" s="181"/>
      <c r="AD364" s="181"/>
      <c r="AE364" s="181"/>
      <c r="AF364" s="181"/>
      <c r="AG364" s="181"/>
      <c r="AH364" s="181"/>
      <c r="AI364" s="181"/>
      <c r="AJ364" s="181"/>
      <c r="AK364" s="181"/>
      <c r="AL364" s="181"/>
      <c r="AM364" s="181"/>
      <c r="AN364" s="181"/>
      <c r="AO364" s="181"/>
      <c r="AP364" s="181"/>
      <c r="AQ364" s="181"/>
      <c r="AR364" s="181"/>
      <c r="AS364" s="181"/>
      <c r="AT364" s="181"/>
      <c r="AU364" s="181"/>
      <c r="AV364" s="181"/>
      <c r="AW364" s="181"/>
    </row>
    <row r="365" spans="1:49" ht="38.25" customHeight="1">
      <c r="A365" s="123"/>
      <c r="B365" s="99"/>
      <c r="C365" s="99"/>
      <c r="D365" s="124"/>
      <c r="E365" s="125"/>
      <c r="F365" s="125"/>
      <c r="G365" s="125"/>
      <c r="H365" s="125"/>
      <c r="I365" s="125"/>
      <c r="J365" s="125"/>
      <c r="K365" s="125"/>
      <c r="L365" s="125"/>
      <c r="M365" s="123"/>
      <c r="N365" s="123"/>
      <c r="O365" s="123"/>
      <c r="P365" s="123"/>
      <c r="Q365" s="123"/>
      <c r="R365" s="123"/>
      <c r="S365" s="123"/>
      <c r="T365" s="180"/>
      <c r="U365" s="200"/>
      <c r="V365" s="181"/>
      <c r="W365" s="181"/>
      <c r="X365" s="181"/>
      <c r="Y365" s="181"/>
      <c r="Z365" s="181"/>
      <c r="AA365" s="181"/>
      <c r="AB365" s="181"/>
      <c r="AC365" s="181"/>
      <c r="AD365" s="181"/>
      <c r="AE365" s="181"/>
      <c r="AF365" s="181"/>
      <c r="AG365" s="181"/>
      <c r="AH365" s="181"/>
      <c r="AI365" s="181"/>
      <c r="AJ365" s="181"/>
      <c r="AK365" s="181"/>
      <c r="AL365" s="181"/>
      <c r="AM365" s="181"/>
      <c r="AN365" s="181"/>
      <c r="AO365" s="181"/>
      <c r="AP365" s="181"/>
      <c r="AQ365" s="181"/>
      <c r="AR365" s="181"/>
      <c r="AS365" s="181"/>
      <c r="AT365" s="181"/>
      <c r="AU365" s="181"/>
      <c r="AV365" s="181"/>
      <c r="AW365" s="181"/>
    </row>
    <row r="366" spans="1:49" ht="38.25" customHeight="1">
      <c r="A366" s="123"/>
      <c r="B366" s="99"/>
      <c r="C366" s="99"/>
      <c r="D366" s="124"/>
      <c r="E366" s="125"/>
      <c r="F366" s="125"/>
      <c r="G366" s="125"/>
      <c r="H366" s="125"/>
      <c r="I366" s="125"/>
      <c r="J366" s="125"/>
      <c r="K366" s="125"/>
      <c r="L366" s="125"/>
      <c r="M366" s="123"/>
      <c r="N366" s="123"/>
      <c r="O366" s="123"/>
      <c r="P366" s="123"/>
      <c r="Q366" s="123"/>
      <c r="R366" s="123"/>
      <c r="S366" s="123"/>
      <c r="T366" s="180"/>
      <c r="U366" s="200"/>
      <c r="V366" s="181"/>
      <c r="W366" s="181"/>
      <c r="X366" s="181"/>
      <c r="Y366" s="181"/>
      <c r="Z366" s="181"/>
      <c r="AA366" s="181"/>
      <c r="AB366" s="181"/>
      <c r="AC366" s="181"/>
      <c r="AD366" s="181"/>
      <c r="AE366" s="181"/>
      <c r="AF366" s="181"/>
      <c r="AG366" s="181"/>
      <c r="AH366" s="181"/>
      <c r="AI366" s="181"/>
      <c r="AJ366" s="181"/>
      <c r="AK366" s="181"/>
      <c r="AL366" s="181"/>
      <c r="AM366" s="181"/>
      <c r="AN366" s="181"/>
      <c r="AO366" s="181"/>
      <c r="AP366" s="181"/>
      <c r="AQ366" s="181"/>
      <c r="AR366" s="181"/>
      <c r="AS366" s="181"/>
      <c r="AT366" s="181"/>
      <c r="AU366" s="181"/>
      <c r="AV366" s="181"/>
      <c r="AW366" s="181"/>
    </row>
    <row r="367" spans="1:49" ht="38.25" customHeight="1">
      <c r="A367" s="123"/>
      <c r="B367" s="99"/>
      <c r="C367" s="99"/>
      <c r="D367" s="124"/>
      <c r="E367" s="125"/>
      <c r="F367" s="125"/>
      <c r="G367" s="125"/>
      <c r="H367" s="125"/>
      <c r="I367" s="125"/>
      <c r="J367" s="125"/>
      <c r="K367" s="125"/>
      <c r="L367" s="125"/>
      <c r="M367" s="123"/>
      <c r="N367" s="123"/>
      <c r="O367" s="123"/>
      <c r="P367" s="123"/>
      <c r="Q367" s="123"/>
      <c r="R367" s="123"/>
      <c r="S367" s="123"/>
      <c r="T367" s="180"/>
      <c r="U367" s="200"/>
      <c r="V367" s="181"/>
      <c r="W367" s="181"/>
      <c r="X367" s="181"/>
      <c r="Y367" s="181"/>
      <c r="Z367" s="181"/>
      <c r="AA367" s="181"/>
      <c r="AB367" s="181"/>
      <c r="AC367" s="181"/>
      <c r="AD367" s="181"/>
      <c r="AE367" s="181"/>
      <c r="AF367" s="181"/>
      <c r="AG367" s="181"/>
      <c r="AH367" s="181"/>
      <c r="AI367" s="181"/>
      <c r="AJ367" s="181"/>
      <c r="AK367" s="181"/>
      <c r="AL367" s="181"/>
      <c r="AM367" s="181"/>
      <c r="AN367" s="181"/>
      <c r="AO367" s="181"/>
      <c r="AP367" s="181"/>
      <c r="AQ367" s="181"/>
      <c r="AR367" s="181"/>
      <c r="AS367" s="181"/>
      <c r="AT367" s="181"/>
      <c r="AU367" s="181"/>
      <c r="AV367" s="181"/>
      <c r="AW367" s="181"/>
    </row>
    <row r="368" spans="1:49" ht="38.25" customHeight="1">
      <c r="A368" s="123"/>
      <c r="B368" s="99"/>
      <c r="C368" s="99"/>
      <c r="D368" s="124"/>
      <c r="E368" s="125"/>
      <c r="F368" s="125"/>
      <c r="G368" s="125"/>
      <c r="H368" s="125"/>
      <c r="I368" s="125"/>
      <c r="J368" s="125"/>
      <c r="K368" s="125"/>
      <c r="L368" s="125"/>
      <c r="M368" s="123"/>
      <c r="N368" s="123"/>
      <c r="O368" s="123"/>
      <c r="P368" s="123"/>
      <c r="Q368" s="123"/>
      <c r="R368" s="123"/>
      <c r="S368" s="123"/>
      <c r="T368" s="180"/>
      <c r="U368" s="200"/>
      <c r="V368" s="181"/>
      <c r="W368" s="181"/>
      <c r="X368" s="181"/>
      <c r="Y368" s="181"/>
      <c r="Z368" s="181"/>
      <c r="AA368" s="181"/>
      <c r="AB368" s="181"/>
      <c r="AC368" s="181"/>
      <c r="AD368" s="181"/>
      <c r="AE368" s="181"/>
      <c r="AF368" s="181"/>
      <c r="AG368" s="181"/>
      <c r="AH368" s="181"/>
      <c r="AI368" s="181"/>
      <c r="AJ368" s="181"/>
      <c r="AK368" s="181"/>
      <c r="AL368" s="181"/>
      <c r="AM368" s="181"/>
      <c r="AN368" s="181"/>
      <c r="AO368" s="181"/>
      <c r="AP368" s="181"/>
      <c r="AQ368" s="181"/>
      <c r="AR368" s="181"/>
      <c r="AS368" s="181"/>
      <c r="AT368" s="181"/>
      <c r="AU368" s="181"/>
      <c r="AV368" s="181"/>
      <c r="AW368" s="181"/>
    </row>
    <row r="369" spans="1:49" ht="38.25" customHeight="1">
      <c r="A369" s="123"/>
      <c r="B369" s="99"/>
      <c r="C369" s="99"/>
      <c r="D369" s="124"/>
      <c r="E369" s="125"/>
      <c r="F369" s="125"/>
      <c r="G369" s="125"/>
      <c r="H369" s="125"/>
      <c r="I369" s="125"/>
      <c r="J369" s="125"/>
      <c r="K369" s="125"/>
      <c r="L369" s="125"/>
      <c r="M369" s="123"/>
      <c r="N369" s="123"/>
      <c r="O369" s="123"/>
      <c r="P369" s="123"/>
      <c r="Q369" s="123"/>
      <c r="R369" s="123"/>
      <c r="S369" s="123"/>
      <c r="T369" s="180"/>
      <c r="U369" s="200"/>
      <c r="V369" s="181"/>
      <c r="W369" s="181"/>
      <c r="X369" s="181"/>
      <c r="Y369" s="181"/>
      <c r="Z369" s="181"/>
      <c r="AA369" s="181"/>
      <c r="AB369" s="181"/>
      <c r="AC369" s="181"/>
      <c r="AD369" s="181"/>
      <c r="AE369" s="181"/>
      <c r="AF369" s="181"/>
      <c r="AG369" s="181"/>
      <c r="AH369" s="181"/>
      <c r="AI369" s="181"/>
      <c r="AJ369" s="181"/>
      <c r="AK369" s="181"/>
      <c r="AL369" s="181"/>
      <c r="AM369" s="181"/>
      <c r="AN369" s="181"/>
      <c r="AO369" s="181"/>
      <c r="AP369" s="181"/>
      <c r="AQ369" s="181"/>
      <c r="AR369" s="181"/>
      <c r="AS369" s="181"/>
      <c r="AT369" s="181"/>
      <c r="AU369" s="181"/>
      <c r="AV369" s="181"/>
      <c r="AW369" s="181"/>
    </row>
    <row r="370" spans="1:49" ht="38.25" customHeight="1">
      <c r="A370" s="123"/>
      <c r="B370" s="99"/>
      <c r="C370" s="99"/>
      <c r="D370" s="124"/>
      <c r="E370" s="125"/>
      <c r="F370" s="125"/>
      <c r="G370" s="125"/>
      <c r="H370" s="125"/>
      <c r="I370" s="125"/>
      <c r="J370" s="125"/>
      <c r="K370" s="125"/>
      <c r="L370" s="125"/>
      <c r="M370" s="123"/>
      <c r="N370" s="123"/>
      <c r="O370" s="123"/>
      <c r="P370" s="123"/>
      <c r="Q370" s="123"/>
      <c r="R370" s="123"/>
      <c r="S370" s="123"/>
      <c r="T370" s="180"/>
      <c r="U370" s="200"/>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1"/>
      <c r="AR370" s="181"/>
      <c r="AS370" s="181"/>
      <c r="AT370" s="181"/>
      <c r="AU370" s="181"/>
      <c r="AV370" s="181"/>
      <c r="AW370" s="181"/>
    </row>
    <row r="371" spans="1:49" ht="38.25" customHeight="1">
      <c r="A371" s="123"/>
      <c r="B371" s="99"/>
      <c r="C371" s="99"/>
      <c r="D371" s="124"/>
      <c r="E371" s="125"/>
      <c r="F371" s="125"/>
      <c r="G371" s="125"/>
      <c r="H371" s="125"/>
      <c r="I371" s="125"/>
      <c r="J371" s="125"/>
      <c r="K371" s="125"/>
      <c r="L371" s="125"/>
      <c r="M371" s="123"/>
      <c r="N371" s="123"/>
      <c r="O371" s="123"/>
      <c r="P371" s="123"/>
      <c r="Q371" s="123"/>
      <c r="R371" s="123"/>
      <c r="S371" s="123"/>
      <c r="T371" s="180"/>
      <c r="U371" s="200"/>
      <c r="V371" s="181"/>
      <c r="W371" s="181"/>
      <c r="X371" s="181"/>
      <c r="Y371" s="181"/>
      <c r="Z371" s="181"/>
      <c r="AA371" s="181"/>
      <c r="AB371" s="181"/>
      <c r="AC371" s="181"/>
      <c r="AD371" s="181"/>
      <c r="AE371" s="181"/>
      <c r="AF371" s="181"/>
      <c r="AG371" s="181"/>
      <c r="AH371" s="181"/>
      <c r="AI371" s="181"/>
      <c r="AJ371" s="181"/>
      <c r="AK371" s="181"/>
      <c r="AL371" s="181"/>
      <c r="AM371" s="181"/>
      <c r="AN371" s="181"/>
      <c r="AO371" s="181"/>
      <c r="AP371" s="181"/>
      <c r="AQ371" s="181"/>
      <c r="AR371" s="181"/>
      <c r="AS371" s="181"/>
      <c r="AT371" s="181"/>
      <c r="AU371" s="181"/>
      <c r="AV371" s="181"/>
      <c r="AW371" s="181"/>
    </row>
    <row r="372" spans="1:49" ht="38.25" customHeight="1">
      <c r="A372" s="123"/>
      <c r="B372" s="99"/>
      <c r="C372" s="99"/>
      <c r="D372" s="124"/>
      <c r="E372" s="125"/>
      <c r="F372" s="125"/>
      <c r="G372" s="125"/>
      <c r="H372" s="125"/>
      <c r="I372" s="125"/>
      <c r="J372" s="125"/>
      <c r="K372" s="125"/>
      <c r="L372" s="125"/>
      <c r="M372" s="123"/>
      <c r="N372" s="123"/>
      <c r="O372" s="123"/>
      <c r="P372" s="123"/>
      <c r="Q372" s="123"/>
      <c r="R372" s="123"/>
      <c r="S372" s="123"/>
      <c r="T372" s="180"/>
      <c r="U372" s="200"/>
      <c r="V372" s="181"/>
      <c r="W372" s="181"/>
      <c r="X372" s="181"/>
      <c r="Y372" s="181"/>
      <c r="Z372" s="181"/>
      <c r="AA372" s="181"/>
      <c r="AB372" s="181"/>
      <c r="AC372" s="181"/>
      <c r="AD372" s="181"/>
      <c r="AE372" s="181"/>
      <c r="AF372" s="181"/>
      <c r="AG372" s="181"/>
      <c r="AH372" s="181"/>
      <c r="AI372" s="181"/>
      <c r="AJ372" s="181"/>
      <c r="AK372" s="181"/>
      <c r="AL372" s="181"/>
      <c r="AM372" s="181"/>
      <c r="AN372" s="181"/>
      <c r="AO372" s="181"/>
      <c r="AP372" s="181"/>
      <c r="AQ372" s="181"/>
      <c r="AR372" s="181"/>
      <c r="AS372" s="181"/>
      <c r="AT372" s="181"/>
      <c r="AU372" s="181"/>
      <c r="AV372" s="181"/>
      <c r="AW372" s="181"/>
    </row>
    <row r="373" spans="1:49" ht="38.25" customHeight="1">
      <c r="A373" s="123"/>
      <c r="B373" s="99"/>
      <c r="C373" s="99"/>
      <c r="D373" s="124"/>
      <c r="E373" s="125"/>
      <c r="F373" s="125"/>
      <c r="G373" s="125"/>
      <c r="H373" s="125"/>
      <c r="I373" s="125"/>
      <c r="J373" s="125"/>
      <c r="K373" s="125"/>
      <c r="L373" s="125"/>
      <c r="M373" s="123"/>
      <c r="N373" s="123"/>
      <c r="O373" s="123"/>
      <c r="P373" s="123"/>
      <c r="Q373" s="123"/>
      <c r="R373" s="123"/>
      <c r="S373" s="123"/>
      <c r="T373" s="180"/>
      <c r="U373" s="200"/>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1"/>
      <c r="AR373" s="181"/>
      <c r="AS373" s="181"/>
      <c r="AT373" s="181"/>
      <c r="AU373" s="181"/>
      <c r="AV373" s="181"/>
      <c r="AW373" s="181"/>
    </row>
    <row r="374" spans="1:49" ht="38.25" customHeight="1">
      <c r="A374" s="123"/>
      <c r="B374" s="99"/>
      <c r="C374" s="99"/>
      <c r="D374" s="124"/>
      <c r="E374" s="125"/>
      <c r="F374" s="125"/>
      <c r="G374" s="125"/>
      <c r="H374" s="125"/>
      <c r="I374" s="125"/>
      <c r="J374" s="125"/>
      <c r="K374" s="125"/>
      <c r="L374" s="125"/>
      <c r="M374" s="123"/>
      <c r="N374" s="123"/>
      <c r="O374" s="123"/>
      <c r="P374" s="123"/>
      <c r="Q374" s="123"/>
      <c r="R374" s="123"/>
      <c r="S374" s="123"/>
      <c r="T374" s="180"/>
      <c r="U374" s="200"/>
      <c r="V374" s="181"/>
      <c r="W374" s="181"/>
      <c r="X374" s="181"/>
      <c r="Y374" s="181"/>
      <c r="Z374" s="181"/>
      <c r="AA374" s="181"/>
      <c r="AB374" s="181"/>
      <c r="AC374" s="181"/>
      <c r="AD374" s="181"/>
      <c r="AE374" s="181"/>
      <c r="AF374" s="181"/>
      <c r="AG374" s="181"/>
      <c r="AH374" s="181"/>
      <c r="AI374" s="181"/>
      <c r="AJ374" s="181"/>
      <c r="AK374" s="181"/>
      <c r="AL374" s="181"/>
      <c r="AM374" s="181"/>
      <c r="AN374" s="181"/>
      <c r="AO374" s="181"/>
      <c r="AP374" s="181"/>
      <c r="AQ374" s="181"/>
      <c r="AR374" s="181"/>
      <c r="AS374" s="181"/>
      <c r="AT374" s="181"/>
      <c r="AU374" s="181"/>
      <c r="AV374" s="181"/>
      <c r="AW374" s="181"/>
    </row>
    <row r="375" spans="1:49" ht="38.25" customHeight="1">
      <c r="A375" s="123"/>
      <c r="B375" s="99"/>
      <c r="C375" s="99"/>
      <c r="D375" s="124"/>
      <c r="E375" s="125"/>
      <c r="F375" s="125"/>
      <c r="G375" s="125"/>
      <c r="H375" s="125"/>
      <c r="I375" s="125"/>
      <c r="J375" s="125"/>
      <c r="K375" s="125"/>
      <c r="L375" s="125"/>
      <c r="M375" s="123"/>
      <c r="N375" s="123"/>
      <c r="O375" s="123"/>
      <c r="P375" s="123"/>
      <c r="Q375" s="123"/>
      <c r="R375" s="123"/>
      <c r="S375" s="123"/>
      <c r="T375" s="180"/>
      <c r="U375" s="200"/>
      <c r="V375" s="181"/>
      <c r="W375" s="181"/>
      <c r="X375" s="181"/>
      <c r="Y375" s="181"/>
      <c r="Z375" s="181"/>
      <c r="AA375" s="181"/>
      <c r="AB375" s="181"/>
      <c r="AC375" s="181"/>
      <c r="AD375" s="181"/>
      <c r="AE375" s="181"/>
      <c r="AF375" s="181"/>
      <c r="AG375" s="181"/>
      <c r="AH375" s="181"/>
      <c r="AI375" s="181"/>
      <c r="AJ375" s="181"/>
      <c r="AK375" s="181"/>
      <c r="AL375" s="181"/>
      <c r="AM375" s="181"/>
      <c r="AN375" s="181"/>
      <c r="AO375" s="181"/>
      <c r="AP375" s="181"/>
      <c r="AQ375" s="181"/>
      <c r="AR375" s="181"/>
      <c r="AS375" s="181"/>
      <c r="AT375" s="181"/>
      <c r="AU375" s="181"/>
      <c r="AV375" s="181"/>
      <c r="AW375" s="181"/>
    </row>
    <row r="376" spans="1:49" ht="38.25" customHeight="1">
      <c r="A376" s="123"/>
      <c r="B376" s="99"/>
      <c r="C376" s="99"/>
      <c r="D376" s="124"/>
      <c r="E376" s="125"/>
      <c r="F376" s="125"/>
      <c r="G376" s="125"/>
      <c r="H376" s="125"/>
      <c r="I376" s="125"/>
      <c r="J376" s="125"/>
      <c r="K376" s="125"/>
      <c r="L376" s="125"/>
      <c r="M376" s="123"/>
      <c r="N376" s="123"/>
      <c r="O376" s="123"/>
      <c r="P376" s="123"/>
      <c r="Q376" s="123"/>
      <c r="R376" s="123"/>
      <c r="S376" s="123"/>
      <c r="T376" s="180"/>
      <c r="U376" s="200"/>
      <c r="V376" s="181"/>
      <c r="W376" s="181"/>
      <c r="X376" s="181"/>
      <c r="Y376" s="181"/>
      <c r="Z376" s="181"/>
      <c r="AA376" s="181"/>
      <c r="AB376" s="181"/>
      <c r="AC376" s="181"/>
      <c r="AD376" s="181"/>
      <c r="AE376" s="181"/>
      <c r="AF376" s="181"/>
      <c r="AG376" s="181"/>
      <c r="AH376" s="181"/>
      <c r="AI376" s="181"/>
      <c r="AJ376" s="181"/>
      <c r="AK376" s="181"/>
      <c r="AL376" s="181"/>
      <c r="AM376" s="181"/>
      <c r="AN376" s="181"/>
      <c r="AO376" s="181"/>
      <c r="AP376" s="181"/>
      <c r="AQ376" s="181"/>
      <c r="AR376" s="181"/>
      <c r="AS376" s="181"/>
      <c r="AT376" s="181"/>
      <c r="AU376" s="181"/>
      <c r="AV376" s="181"/>
      <c r="AW376" s="181"/>
    </row>
    <row r="377" spans="1:49" ht="38.25" customHeight="1">
      <c r="A377" s="123"/>
      <c r="B377" s="99"/>
      <c r="C377" s="99"/>
      <c r="D377" s="124"/>
      <c r="E377" s="125"/>
      <c r="F377" s="125"/>
      <c r="G377" s="125"/>
      <c r="H377" s="125"/>
      <c r="I377" s="125"/>
      <c r="J377" s="125"/>
      <c r="K377" s="125"/>
      <c r="L377" s="125"/>
      <c r="M377" s="123"/>
      <c r="N377" s="123"/>
      <c r="O377" s="123"/>
      <c r="P377" s="123"/>
      <c r="Q377" s="123"/>
      <c r="R377" s="123"/>
      <c r="S377" s="123"/>
      <c r="T377" s="180"/>
      <c r="U377" s="200"/>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1"/>
      <c r="AR377" s="181"/>
      <c r="AS377" s="181"/>
      <c r="AT377" s="181"/>
      <c r="AU377" s="181"/>
      <c r="AV377" s="181"/>
      <c r="AW377" s="181"/>
    </row>
    <row r="378" spans="1:49" ht="38.25" customHeight="1">
      <c r="A378" s="123"/>
      <c r="B378" s="99"/>
      <c r="C378" s="99"/>
      <c r="D378" s="124"/>
      <c r="E378" s="125"/>
      <c r="F378" s="125"/>
      <c r="G378" s="125"/>
      <c r="H378" s="125"/>
      <c r="I378" s="125"/>
      <c r="J378" s="125"/>
      <c r="K378" s="125"/>
      <c r="L378" s="125"/>
      <c r="M378" s="123"/>
      <c r="N378" s="123"/>
      <c r="O378" s="123"/>
      <c r="P378" s="123"/>
      <c r="Q378" s="123"/>
      <c r="R378" s="123"/>
      <c r="S378" s="123"/>
      <c r="T378" s="180"/>
      <c r="U378" s="200"/>
      <c r="V378" s="181"/>
      <c r="W378" s="181"/>
      <c r="X378" s="181"/>
      <c r="Y378" s="181"/>
      <c r="Z378" s="181"/>
      <c r="AA378" s="181"/>
      <c r="AB378" s="181"/>
      <c r="AC378" s="181"/>
      <c r="AD378" s="181"/>
      <c r="AE378" s="181"/>
      <c r="AF378" s="181"/>
      <c r="AG378" s="181"/>
      <c r="AH378" s="181"/>
      <c r="AI378" s="181"/>
      <c r="AJ378" s="181"/>
      <c r="AK378" s="181"/>
      <c r="AL378" s="181"/>
      <c r="AM378" s="181"/>
      <c r="AN378" s="181"/>
      <c r="AO378" s="181"/>
      <c r="AP378" s="181"/>
      <c r="AQ378" s="181"/>
      <c r="AR378" s="181"/>
      <c r="AS378" s="181"/>
      <c r="AT378" s="181"/>
      <c r="AU378" s="181"/>
      <c r="AV378" s="181"/>
      <c r="AW378" s="181"/>
    </row>
    <row r="379" spans="1:49" ht="38.25" customHeight="1">
      <c r="A379" s="123"/>
      <c r="B379" s="99"/>
      <c r="C379" s="99"/>
      <c r="D379" s="124"/>
      <c r="E379" s="125"/>
      <c r="F379" s="125"/>
      <c r="G379" s="125"/>
      <c r="H379" s="125"/>
      <c r="I379" s="125"/>
      <c r="J379" s="125"/>
      <c r="K379" s="125"/>
      <c r="L379" s="125"/>
      <c r="M379" s="123"/>
      <c r="N379" s="123"/>
      <c r="O379" s="123"/>
      <c r="P379" s="123"/>
      <c r="Q379" s="123"/>
      <c r="R379" s="123"/>
      <c r="S379" s="123"/>
      <c r="T379" s="180"/>
      <c r="U379" s="200"/>
      <c r="V379" s="181"/>
      <c r="W379" s="181"/>
      <c r="X379" s="181"/>
      <c r="Y379" s="181"/>
      <c r="Z379" s="181"/>
      <c r="AA379" s="181"/>
      <c r="AB379" s="181"/>
      <c r="AC379" s="181"/>
      <c r="AD379" s="181"/>
      <c r="AE379" s="181"/>
      <c r="AF379" s="181"/>
      <c r="AG379" s="181"/>
      <c r="AH379" s="181"/>
      <c r="AI379" s="181"/>
      <c r="AJ379" s="181"/>
      <c r="AK379" s="181"/>
      <c r="AL379" s="181"/>
      <c r="AM379" s="181"/>
      <c r="AN379" s="181"/>
      <c r="AO379" s="181"/>
      <c r="AP379" s="181"/>
      <c r="AQ379" s="181"/>
      <c r="AR379" s="181"/>
      <c r="AS379" s="181"/>
      <c r="AT379" s="181"/>
      <c r="AU379" s="181"/>
      <c r="AV379" s="181"/>
      <c r="AW379" s="181"/>
    </row>
    <row r="380" spans="1:49" ht="38.25" customHeight="1">
      <c r="A380" s="123"/>
      <c r="B380" s="99"/>
      <c r="C380" s="99"/>
      <c r="D380" s="124"/>
      <c r="E380" s="125"/>
      <c r="F380" s="125"/>
      <c r="G380" s="125"/>
      <c r="H380" s="125"/>
      <c r="I380" s="125"/>
      <c r="J380" s="125"/>
      <c r="K380" s="125"/>
      <c r="L380" s="125"/>
      <c r="M380" s="123"/>
      <c r="N380" s="123"/>
      <c r="O380" s="123"/>
      <c r="P380" s="123"/>
      <c r="Q380" s="123"/>
      <c r="R380" s="123"/>
      <c r="S380" s="123"/>
      <c r="T380" s="180"/>
      <c r="U380" s="200"/>
      <c r="V380" s="181"/>
      <c r="W380" s="181"/>
      <c r="X380" s="181"/>
      <c r="Y380" s="181"/>
      <c r="Z380" s="181"/>
      <c r="AA380" s="181"/>
      <c r="AB380" s="181"/>
      <c r="AC380" s="181"/>
      <c r="AD380" s="181"/>
      <c r="AE380" s="181"/>
      <c r="AF380" s="181"/>
      <c r="AG380" s="181"/>
      <c r="AH380" s="181"/>
      <c r="AI380" s="181"/>
      <c r="AJ380" s="181"/>
      <c r="AK380" s="181"/>
      <c r="AL380" s="181"/>
      <c r="AM380" s="181"/>
      <c r="AN380" s="181"/>
      <c r="AO380" s="181"/>
      <c r="AP380" s="181"/>
      <c r="AQ380" s="181"/>
      <c r="AR380" s="181"/>
      <c r="AS380" s="181"/>
      <c r="AT380" s="181"/>
      <c r="AU380" s="181"/>
      <c r="AV380" s="181"/>
      <c r="AW380" s="181"/>
    </row>
    <row r="381" spans="1:49" ht="38.25" customHeight="1">
      <c r="A381" s="123"/>
      <c r="B381" s="99"/>
      <c r="C381" s="99"/>
      <c r="D381" s="124"/>
      <c r="E381" s="125"/>
      <c r="F381" s="125"/>
      <c r="G381" s="125"/>
      <c r="H381" s="125"/>
      <c r="I381" s="125"/>
      <c r="J381" s="125"/>
      <c r="K381" s="125"/>
      <c r="L381" s="125"/>
      <c r="M381" s="123"/>
      <c r="N381" s="123"/>
      <c r="O381" s="123"/>
      <c r="P381" s="123"/>
      <c r="Q381" s="123"/>
      <c r="R381" s="123"/>
      <c r="S381" s="123"/>
      <c r="T381" s="180"/>
      <c r="U381" s="200"/>
      <c r="V381" s="181"/>
      <c r="W381" s="181"/>
      <c r="X381" s="181"/>
      <c r="Y381" s="181"/>
      <c r="Z381" s="181"/>
      <c r="AA381" s="181"/>
      <c r="AB381" s="181"/>
      <c r="AC381" s="181"/>
      <c r="AD381" s="181"/>
      <c r="AE381" s="181"/>
      <c r="AF381" s="181"/>
      <c r="AG381" s="181"/>
      <c r="AH381" s="181"/>
      <c r="AI381" s="181"/>
      <c r="AJ381" s="181"/>
      <c r="AK381" s="181"/>
      <c r="AL381" s="181"/>
      <c r="AM381" s="181"/>
      <c r="AN381" s="181"/>
      <c r="AO381" s="181"/>
      <c r="AP381" s="181"/>
      <c r="AQ381" s="181"/>
      <c r="AR381" s="181"/>
      <c r="AS381" s="181"/>
      <c r="AT381" s="181"/>
      <c r="AU381" s="181"/>
      <c r="AV381" s="181"/>
      <c r="AW381" s="181"/>
    </row>
    <row r="382" spans="1:49" ht="38.25" customHeight="1">
      <c r="A382" s="123"/>
      <c r="B382" s="99"/>
      <c r="C382" s="99"/>
      <c r="D382" s="124"/>
      <c r="E382" s="125"/>
      <c r="F382" s="125"/>
      <c r="G382" s="125"/>
      <c r="H382" s="125"/>
      <c r="I382" s="125"/>
      <c r="J382" s="125"/>
      <c r="K382" s="125"/>
      <c r="L382" s="125"/>
      <c r="M382" s="123"/>
      <c r="N382" s="123"/>
      <c r="O382" s="123"/>
      <c r="P382" s="123"/>
      <c r="Q382" s="123"/>
      <c r="R382" s="123"/>
      <c r="S382" s="123"/>
      <c r="T382" s="180"/>
      <c r="U382" s="200"/>
      <c r="V382" s="181"/>
      <c r="W382" s="181"/>
      <c r="X382" s="181"/>
      <c r="Y382" s="181"/>
      <c r="Z382" s="181"/>
      <c r="AA382" s="181"/>
      <c r="AB382" s="181"/>
      <c r="AC382" s="181"/>
      <c r="AD382" s="181"/>
      <c r="AE382" s="181"/>
      <c r="AF382" s="181"/>
      <c r="AG382" s="181"/>
      <c r="AH382" s="181"/>
      <c r="AI382" s="181"/>
      <c r="AJ382" s="181"/>
      <c r="AK382" s="181"/>
      <c r="AL382" s="181"/>
      <c r="AM382" s="181"/>
      <c r="AN382" s="181"/>
      <c r="AO382" s="181"/>
      <c r="AP382" s="181"/>
      <c r="AQ382" s="181"/>
      <c r="AR382" s="181"/>
      <c r="AS382" s="181"/>
      <c r="AT382" s="181"/>
      <c r="AU382" s="181"/>
      <c r="AV382" s="181"/>
      <c r="AW382" s="181"/>
    </row>
    <row r="383" spans="1:49" ht="38.25" customHeight="1">
      <c r="A383" s="123"/>
      <c r="B383" s="99"/>
      <c r="C383" s="99"/>
      <c r="D383" s="124"/>
      <c r="E383" s="125"/>
      <c r="F383" s="125"/>
      <c r="G383" s="125"/>
      <c r="H383" s="125"/>
      <c r="I383" s="125"/>
      <c r="J383" s="125"/>
      <c r="K383" s="125"/>
      <c r="L383" s="125"/>
      <c r="M383" s="123"/>
      <c r="N383" s="123"/>
      <c r="O383" s="123"/>
      <c r="P383" s="123"/>
      <c r="Q383" s="123"/>
      <c r="R383" s="123"/>
      <c r="S383" s="123"/>
      <c r="T383" s="180"/>
      <c r="U383" s="200"/>
      <c r="V383" s="181"/>
      <c r="W383" s="181"/>
      <c r="X383" s="181"/>
      <c r="Y383" s="181"/>
      <c r="Z383" s="181"/>
      <c r="AA383" s="181"/>
      <c r="AB383" s="181"/>
      <c r="AC383" s="181"/>
      <c r="AD383" s="181"/>
      <c r="AE383" s="181"/>
      <c r="AF383" s="181"/>
      <c r="AG383" s="181"/>
      <c r="AH383" s="181"/>
      <c r="AI383" s="181"/>
      <c r="AJ383" s="181"/>
      <c r="AK383" s="181"/>
      <c r="AL383" s="181"/>
      <c r="AM383" s="181"/>
      <c r="AN383" s="181"/>
      <c r="AO383" s="181"/>
      <c r="AP383" s="181"/>
      <c r="AQ383" s="181"/>
      <c r="AR383" s="181"/>
      <c r="AS383" s="181"/>
      <c r="AT383" s="181"/>
      <c r="AU383" s="181"/>
      <c r="AV383" s="181"/>
      <c r="AW383" s="181"/>
    </row>
    <row r="384" spans="1:49" ht="38.25" customHeight="1">
      <c r="A384" s="123"/>
      <c r="B384" s="99"/>
      <c r="C384" s="99"/>
      <c r="D384" s="124"/>
      <c r="E384" s="125"/>
      <c r="F384" s="125"/>
      <c r="G384" s="125"/>
      <c r="H384" s="125"/>
      <c r="I384" s="125"/>
      <c r="J384" s="125"/>
      <c r="K384" s="125"/>
      <c r="L384" s="125"/>
      <c r="M384" s="123"/>
      <c r="N384" s="123"/>
      <c r="O384" s="123"/>
      <c r="P384" s="123"/>
      <c r="Q384" s="123"/>
      <c r="R384" s="123"/>
      <c r="S384" s="123"/>
      <c r="T384" s="180"/>
      <c r="U384" s="200"/>
      <c r="V384" s="181"/>
      <c r="W384" s="181"/>
      <c r="X384" s="181"/>
      <c r="Y384" s="181"/>
      <c r="Z384" s="181"/>
      <c r="AA384" s="181"/>
      <c r="AB384" s="181"/>
      <c r="AC384" s="181"/>
      <c r="AD384" s="181"/>
      <c r="AE384" s="181"/>
      <c r="AF384" s="181"/>
      <c r="AG384" s="181"/>
      <c r="AH384" s="181"/>
      <c r="AI384" s="181"/>
      <c r="AJ384" s="181"/>
      <c r="AK384" s="181"/>
      <c r="AL384" s="181"/>
      <c r="AM384" s="181"/>
      <c r="AN384" s="181"/>
      <c r="AO384" s="181"/>
      <c r="AP384" s="181"/>
      <c r="AQ384" s="181"/>
      <c r="AR384" s="181"/>
      <c r="AS384" s="181"/>
      <c r="AT384" s="181"/>
      <c r="AU384" s="181"/>
      <c r="AV384" s="181"/>
      <c r="AW384" s="181"/>
    </row>
    <row r="385" spans="1:49" ht="38.25" customHeight="1">
      <c r="A385" s="123"/>
      <c r="B385" s="99"/>
      <c r="C385" s="99"/>
      <c r="D385" s="124"/>
      <c r="E385" s="125"/>
      <c r="F385" s="125"/>
      <c r="G385" s="125"/>
      <c r="H385" s="125"/>
      <c r="I385" s="125"/>
      <c r="J385" s="125"/>
      <c r="K385" s="125"/>
      <c r="L385" s="125"/>
      <c r="M385" s="123"/>
      <c r="N385" s="123"/>
      <c r="O385" s="123"/>
      <c r="P385" s="123"/>
      <c r="Q385" s="123"/>
      <c r="R385" s="123"/>
      <c r="S385" s="123"/>
      <c r="T385" s="180"/>
      <c r="U385" s="200"/>
      <c r="V385" s="181"/>
      <c r="W385" s="181"/>
      <c r="X385" s="181"/>
      <c r="Y385" s="181"/>
      <c r="Z385" s="181"/>
      <c r="AA385" s="181"/>
      <c r="AB385" s="181"/>
      <c r="AC385" s="181"/>
      <c r="AD385" s="181"/>
      <c r="AE385" s="181"/>
      <c r="AF385" s="181"/>
      <c r="AG385" s="181"/>
      <c r="AH385" s="181"/>
      <c r="AI385" s="181"/>
      <c r="AJ385" s="181"/>
      <c r="AK385" s="181"/>
      <c r="AL385" s="181"/>
      <c r="AM385" s="181"/>
      <c r="AN385" s="181"/>
      <c r="AO385" s="181"/>
      <c r="AP385" s="181"/>
      <c r="AQ385" s="181"/>
      <c r="AR385" s="181"/>
      <c r="AS385" s="181"/>
      <c r="AT385" s="181"/>
      <c r="AU385" s="181"/>
      <c r="AV385" s="181"/>
      <c r="AW385" s="181"/>
    </row>
    <row r="386" spans="1:49" ht="38.25" customHeight="1">
      <c r="A386" s="123"/>
      <c r="B386" s="99"/>
      <c r="C386" s="99"/>
      <c r="D386" s="124"/>
      <c r="E386" s="125"/>
      <c r="F386" s="125"/>
      <c r="G386" s="125"/>
      <c r="H386" s="125"/>
      <c r="I386" s="125"/>
      <c r="J386" s="125"/>
      <c r="K386" s="125"/>
      <c r="L386" s="125"/>
      <c r="M386" s="123"/>
      <c r="N386" s="123"/>
      <c r="O386" s="123"/>
      <c r="P386" s="123"/>
      <c r="Q386" s="123"/>
      <c r="R386" s="123"/>
      <c r="S386" s="123"/>
      <c r="T386" s="180"/>
      <c r="U386" s="200"/>
      <c r="V386" s="181"/>
      <c r="W386" s="181"/>
      <c r="X386" s="181"/>
      <c r="Y386" s="181"/>
      <c r="Z386" s="181"/>
      <c r="AA386" s="181"/>
      <c r="AB386" s="181"/>
      <c r="AC386" s="181"/>
      <c r="AD386" s="181"/>
      <c r="AE386" s="181"/>
      <c r="AF386" s="181"/>
      <c r="AG386" s="181"/>
      <c r="AH386" s="181"/>
      <c r="AI386" s="181"/>
      <c r="AJ386" s="181"/>
      <c r="AK386" s="181"/>
      <c r="AL386" s="181"/>
      <c r="AM386" s="181"/>
      <c r="AN386" s="181"/>
      <c r="AO386" s="181"/>
      <c r="AP386" s="181"/>
      <c r="AQ386" s="181"/>
      <c r="AR386" s="181"/>
      <c r="AS386" s="181"/>
      <c r="AT386" s="181"/>
      <c r="AU386" s="181"/>
      <c r="AV386" s="181"/>
      <c r="AW386" s="181"/>
    </row>
    <row r="387" spans="1:49" ht="38.25" customHeight="1">
      <c r="A387" s="123"/>
      <c r="B387" s="99"/>
      <c r="C387" s="99"/>
      <c r="D387" s="124"/>
      <c r="E387" s="125"/>
      <c r="F387" s="125"/>
      <c r="G387" s="125"/>
      <c r="H387" s="125"/>
      <c r="I387" s="125"/>
      <c r="J387" s="125"/>
      <c r="K387" s="125"/>
      <c r="L387" s="125"/>
      <c r="M387" s="123"/>
      <c r="N387" s="123"/>
      <c r="O387" s="123"/>
      <c r="P387" s="123"/>
      <c r="Q387" s="123"/>
      <c r="R387" s="123"/>
      <c r="S387" s="123"/>
      <c r="T387" s="180"/>
      <c r="U387" s="200"/>
      <c r="V387" s="181"/>
      <c r="W387" s="181"/>
      <c r="X387" s="181"/>
      <c r="Y387" s="181"/>
      <c r="Z387" s="181"/>
      <c r="AA387" s="181"/>
      <c r="AB387" s="181"/>
      <c r="AC387" s="181"/>
      <c r="AD387" s="181"/>
      <c r="AE387" s="181"/>
      <c r="AF387" s="181"/>
      <c r="AG387" s="181"/>
      <c r="AH387" s="181"/>
      <c r="AI387" s="181"/>
      <c r="AJ387" s="181"/>
      <c r="AK387" s="181"/>
      <c r="AL387" s="181"/>
      <c r="AM387" s="181"/>
      <c r="AN387" s="181"/>
      <c r="AO387" s="181"/>
      <c r="AP387" s="181"/>
      <c r="AQ387" s="181"/>
      <c r="AR387" s="181"/>
      <c r="AS387" s="181"/>
      <c r="AT387" s="181"/>
      <c r="AU387" s="181"/>
      <c r="AV387" s="181"/>
      <c r="AW387" s="181"/>
    </row>
    <row r="388" spans="1:49" ht="38.25" customHeight="1">
      <c r="A388" s="123"/>
      <c r="B388" s="99"/>
      <c r="C388" s="99"/>
      <c r="D388" s="124"/>
      <c r="E388" s="125"/>
      <c r="F388" s="125"/>
      <c r="G388" s="125"/>
      <c r="H388" s="125"/>
      <c r="I388" s="125"/>
      <c r="J388" s="125"/>
      <c r="K388" s="125"/>
      <c r="L388" s="125"/>
      <c r="M388" s="123"/>
      <c r="N388" s="123"/>
      <c r="O388" s="123"/>
      <c r="P388" s="123"/>
      <c r="Q388" s="123"/>
      <c r="R388" s="123"/>
      <c r="S388" s="123"/>
      <c r="T388" s="180"/>
      <c r="U388" s="200"/>
      <c r="V388" s="181"/>
      <c r="W388" s="181"/>
      <c r="X388" s="181"/>
      <c r="Y388" s="181"/>
      <c r="Z388" s="181"/>
      <c r="AA388" s="181"/>
      <c r="AB388" s="181"/>
      <c r="AC388" s="181"/>
      <c r="AD388" s="181"/>
      <c r="AE388" s="181"/>
      <c r="AF388" s="181"/>
      <c r="AG388" s="181"/>
      <c r="AH388" s="181"/>
      <c r="AI388" s="181"/>
      <c r="AJ388" s="181"/>
      <c r="AK388" s="181"/>
      <c r="AL388" s="181"/>
      <c r="AM388" s="181"/>
      <c r="AN388" s="181"/>
      <c r="AO388" s="181"/>
      <c r="AP388" s="181"/>
      <c r="AQ388" s="181"/>
      <c r="AR388" s="181"/>
      <c r="AS388" s="181"/>
      <c r="AT388" s="181"/>
      <c r="AU388" s="181"/>
      <c r="AV388" s="181"/>
      <c r="AW388" s="181"/>
    </row>
    <row r="389" spans="1:49" ht="38.25" customHeight="1">
      <c r="A389" s="123"/>
      <c r="B389" s="99"/>
      <c r="C389" s="99"/>
      <c r="D389" s="124"/>
      <c r="E389" s="125"/>
      <c r="F389" s="125"/>
      <c r="G389" s="125"/>
      <c r="H389" s="125"/>
      <c r="I389" s="125"/>
      <c r="J389" s="125"/>
      <c r="K389" s="125"/>
      <c r="L389" s="125"/>
      <c r="M389" s="123"/>
      <c r="N389" s="123"/>
      <c r="O389" s="123"/>
      <c r="P389" s="123"/>
      <c r="Q389" s="123"/>
      <c r="R389" s="123"/>
      <c r="S389" s="123"/>
      <c r="T389" s="180"/>
      <c r="U389" s="200"/>
      <c r="V389" s="181"/>
      <c r="W389" s="181"/>
      <c r="X389" s="181"/>
      <c r="Y389" s="181"/>
      <c r="Z389" s="181"/>
      <c r="AA389" s="181"/>
      <c r="AB389" s="181"/>
      <c r="AC389" s="181"/>
      <c r="AD389" s="181"/>
      <c r="AE389" s="181"/>
      <c r="AF389" s="181"/>
      <c r="AG389" s="181"/>
      <c r="AH389" s="181"/>
      <c r="AI389" s="181"/>
      <c r="AJ389" s="181"/>
      <c r="AK389" s="181"/>
      <c r="AL389" s="181"/>
      <c r="AM389" s="181"/>
      <c r="AN389" s="181"/>
      <c r="AO389" s="181"/>
      <c r="AP389" s="181"/>
      <c r="AQ389" s="181"/>
      <c r="AR389" s="181"/>
      <c r="AS389" s="181"/>
      <c r="AT389" s="181"/>
      <c r="AU389" s="181"/>
      <c r="AV389" s="181"/>
      <c r="AW389" s="181"/>
    </row>
    <row r="390" spans="1:49" ht="38.25" customHeight="1">
      <c r="A390" s="123"/>
      <c r="B390" s="99"/>
      <c r="C390" s="99"/>
      <c r="D390" s="124"/>
      <c r="E390" s="125"/>
      <c r="F390" s="125"/>
      <c r="G390" s="125"/>
      <c r="H390" s="125"/>
      <c r="I390" s="125"/>
      <c r="J390" s="125"/>
      <c r="K390" s="125"/>
      <c r="L390" s="125"/>
      <c r="M390" s="123"/>
      <c r="N390" s="123"/>
      <c r="O390" s="123"/>
      <c r="P390" s="123"/>
      <c r="Q390" s="123"/>
      <c r="R390" s="123"/>
      <c r="S390" s="123"/>
      <c r="T390" s="180"/>
      <c r="U390" s="200"/>
      <c r="V390" s="181"/>
      <c r="W390" s="181"/>
      <c r="X390" s="181"/>
      <c r="Y390" s="181"/>
      <c r="Z390" s="181"/>
      <c r="AA390" s="181"/>
      <c r="AB390" s="181"/>
      <c r="AC390" s="181"/>
      <c r="AD390" s="181"/>
      <c r="AE390" s="181"/>
      <c r="AF390" s="181"/>
      <c r="AG390" s="181"/>
      <c r="AH390" s="181"/>
      <c r="AI390" s="181"/>
      <c r="AJ390" s="181"/>
      <c r="AK390" s="181"/>
      <c r="AL390" s="181"/>
      <c r="AM390" s="181"/>
      <c r="AN390" s="181"/>
      <c r="AO390" s="181"/>
      <c r="AP390" s="181"/>
      <c r="AQ390" s="181"/>
      <c r="AR390" s="181"/>
      <c r="AS390" s="181"/>
      <c r="AT390" s="181"/>
      <c r="AU390" s="181"/>
      <c r="AV390" s="181"/>
      <c r="AW390" s="181"/>
    </row>
    <row r="391" spans="1:49" ht="38.25" customHeight="1">
      <c r="A391" s="123"/>
      <c r="B391" s="99"/>
      <c r="C391" s="99"/>
      <c r="D391" s="124"/>
      <c r="E391" s="125"/>
      <c r="F391" s="125"/>
      <c r="G391" s="125"/>
      <c r="H391" s="125"/>
      <c r="I391" s="125"/>
      <c r="J391" s="125"/>
      <c r="K391" s="125"/>
      <c r="L391" s="125"/>
      <c r="M391" s="123"/>
      <c r="N391" s="123"/>
      <c r="O391" s="123"/>
      <c r="P391" s="123"/>
      <c r="Q391" s="123"/>
      <c r="R391" s="123"/>
      <c r="S391" s="123"/>
      <c r="T391" s="180"/>
      <c r="U391" s="200"/>
      <c r="V391" s="181"/>
      <c r="W391" s="181"/>
      <c r="X391" s="181"/>
      <c r="Y391" s="181"/>
      <c r="Z391" s="181"/>
      <c r="AA391" s="181"/>
      <c r="AB391" s="181"/>
      <c r="AC391" s="181"/>
      <c r="AD391" s="181"/>
      <c r="AE391" s="181"/>
      <c r="AF391" s="181"/>
      <c r="AG391" s="181"/>
      <c r="AH391" s="181"/>
      <c r="AI391" s="181"/>
      <c r="AJ391" s="181"/>
      <c r="AK391" s="181"/>
      <c r="AL391" s="181"/>
      <c r="AM391" s="181"/>
      <c r="AN391" s="181"/>
      <c r="AO391" s="181"/>
      <c r="AP391" s="181"/>
      <c r="AQ391" s="181"/>
      <c r="AR391" s="181"/>
      <c r="AS391" s="181"/>
      <c r="AT391" s="181"/>
      <c r="AU391" s="181"/>
      <c r="AV391" s="181"/>
      <c r="AW391" s="181"/>
    </row>
    <row r="392" spans="1:49" ht="38.25" customHeight="1">
      <c r="A392" s="123"/>
      <c r="B392" s="99"/>
      <c r="C392" s="99"/>
      <c r="D392" s="124"/>
      <c r="E392" s="125"/>
      <c r="F392" s="125"/>
      <c r="G392" s="125"/>
      <c r="H392" s="125"/>
      <c r="I392" s="125"/>
      <c r="J392" s="125"/>
      <c r="K392" s="125"/>
      <c r="L392" s="125"/>
      <c r="M392" s="123"/>
      <c r="N392" s="123"/>
      <c r="O392" s="123"/>
      <c r="P392" s="123"/>
      <c r="Q392" s="123"/>
      <c r="R392" s="123"/>
      <c r="S392" s="123"/>
      <c r="T392" s="180"/>
      <c r="U392" s="200"/>
      <c r="V392" s="181"/>
      <c r="W392" s="181"/>
      <c r="X392" s="181"/>
      <c r="Y392" s="181"/>
      <c r="Z392" s="181"/>
      <c r="AA392" s="181"/>
      <c r="AB392" s="181"/>
      <c r="AC392" s="181"/>
      <c r="AD392" s="181"/>
      <c r="AE392" s="181"/>
      <c r="AF392" s="181"/>
      <c r="AG392" s="181"/>
      <c r="AH392" s="181"/>
      <c r="AI392" s="181"/>
      <c r="AJ392" s="181"/>
      <c r="AK392" s="181"/>
      <c r="AL392" s="181"/>
      <c r="AM392" s="181"/>
      <c r="AN392" s="181"/>
      <c r="AO392" s="181"/>
      <c r="AP392" s="181"/>
      <c r="AQ392" s="181"/>
      <c r="AR392" s="181"/>
      <c r="AS392" s="181"/>
      <c r="AT392" s="181"/>
      <c r="AU392" s="181"/>
      <c r="AV392" s="181"/>
      <c r="AW392" s="181"/>
    </row>
    <row r="393" spans="1:49" ht="38.25" customHeight="1">
      <c r="A393" s="123"/>
      <c r="B393" s="99"/>
      <c r="C393" s="99"/>
      <c r="D393" s="124"/>
      <c r="E393" s="125"/>
      <c r="F393" s="125"/>
      <c r="G393" s="125"/>
      <c r="H393" s="125"/>
      <c r="I393" s="125"/>
      <c r="J393" s="125"/>
      <c r="K393" s="125"/>
      <c r="L393" s="125"/>
      <c r="M393" s="123"/>
      <c r="N393" s="123"/>
      <c r="O393" s="123"/>
      <c r="P393" s="123"/>
      <c r="Q393" s="123"/>
      <c r="R393" s="123"/>
      <c r="S393" s="123"/>
      <c r="T393" s="180"/>
      <c r="U393" s="200"/>
      <c r="V393" s="181"/>
      <c r="W393" s="181"/>
      <c r="X393" s="181"/>
      <c r="Y393" s="181"/>
      <c r="Z393" s="181"/>
      <c r="AA393" s="181"/>
      <c r="AB393" s="181"/>
      <c r="AC393" s="181"/>
      <c r="AD393" s="181"/>
      <c r="AE393" s="181"/>
      <c r="AF393" s="181"/>
      <c r="AG393" s="181"/>
      <c r="AH393" s="181"/>
      <c r="AI393" s="181"/>
      <c r="AJ393" s="181"/>
      <c r="AK393" s="181"/>
      <c r="AL393" s="181"/>
      <c r="AM393" s="181"/>
      <c r="AN393" s="181"/>
      <c r="AO393" s="181"/>
      <c r="AP393" s="181"/>
      <c r="AQ393" s="181"/>
      <c r="AR393" s="181"/>
      <c r="AS393" s="181"/>
      <c r="AT393" s="181"/>
      <c r="AU393" s="181"/>
      <c r="AV393" s="181"/>
      <c r="AW393" s="181"/>
    </row>
    <row r="394" spans="1:49" ht="38.25" customHeight="1">
      <c r="A394" s="123"/>
      <c r="B394" s="99"/>
      <c r="C394" s="99"/>
      <c r="D394" s="124"/>
      <c r="E394" s="125"/>
      <c r="F394" s="125"/>
      <c r="G394" s="125"/>
      <c r="H394" s="125"/>
      <c r="I394" s="125"/>
      <c r="J394" s="125"/>
      <c r="K394" s="125"/>
      <c r="L394" s="125"/>
      <c r="M394" s="123"/>
      <c r="N394" s="123"/>
      <c r="O394" s="123"/>
      <c r="P394" s="123"/>
      <c r="Q394" s="123"/>
      <c r="R394" s="123"/>
      <c r="S394" s="123"/>
      <c r="T394" s="180"/>
      <c r="U394" s="200"/>
      <c r="V394" s="181"/>
      <c r="W394" s="181"/>
      <c r="X394" s="181"/>
      <c r="Y394" s="181"/>
      <c r="Z394" s="181"/>
      <c r="AA394" s="181"/>
      <c r="AB394" s="181"/>
      <c r="AC394" s="181"/>
      <c r="AD394" s="181"/>
      <c r="AE394" s="181"/>
      <c r="AF394" s="181"/>
      <c r="AG394" s="181"/>
      <c r="AH394" s="181"/>
      <c r="AI394" s="181"/>
      <c r="AJ394" s="181"/>
      <c r="AK394" s="181"/>
      <c r="AL394" s="181"/>
      <c r="AM394" s="181"/>
      <c r="AN394" s="181"/>
      <c r="AO394" s="181"/>
      <c r="AP394" s="181"/>
      <c r="AQ394" s="181"/>
      <c r="AR394" s="181"/>
      <c r="AS394" s="181"/>
      <c r="AT394" s="181"/>
      <c r="AU394" s="181"/>
      <c r="AV394" s="181"/>
      <c r="AW394" s="181"/>
    </row>
    <row r="395" spans="1:49" ht="38.25" customHeight="1">
      <c r="A395" s="123"/>
      <c r="B395" s="99"/>
      <c r="C395" s="99"/>
      <c r="D395" s="124"/>
      <c r="E395" s="125"/>
      <c r="F395" s="125"/>
      <c r="G395" s="125"/>
      <c r="H395" s="125"/>
      <c r="I395" s="125"/>
      <c r="J395" s="125"/>
      <c r="K395" s="125"/>
      <c r="L395" s="125"/>
      <c r="M395" s="123"/>
      <c r="N395" s="123"/>
      <c r="O395" s="123"/>
      <c r="P395" s="123"/>
      <c r="Q395" s="123"/>
      <c r="R395" s="123"/>
      <c r="S395" s="123"/>
      <c r="T395" s="180"/>
      <c r="U395" s="200"/>
      <c r="V395" s="181"/>
      <c r="W395" s="181"/>
      <c r="X395" s="181"/>
      <c r="Y395" s="181"/>
      <c r="Z395" s="181"/>
      <c r="AA395" s="181"/>
      <c r="AB395" s="181"/>
      <c r="AC395" s="181"/>
      <c r="AD395" s="181"/>
      <c r="AE395" s="181"/>
      <c r="AF395" s="181"/>
      <c r="AG395" s="181"/>
      <c r="AH395" s="181"/>
      <c r="AI395" s="181"/>
      <c r="AJ395" s="181"/>
      <c r="AK395" s="181"/>
      <c r="AL395" s="181"/>
      <c r="AM395" s="181"/>
      <c r="AN395" s="181"/>
      <c r="AO395" s="181"/>
      <c r="AP395" s="181"/>
      <c r="AQ395" s="181"/>
      <c r="AR395" s="181"/>
      <c r="AS395" s="181"/>
      <c r="AT395" s="181"/>
      <c r="AU395" s="181"/>
      <c r="AV395" s="181"/>
      <c r="AW395" s="181"/>
    </row>
    <row r="396" spans="1:49" ht="38.25" customHeight="1">
      <c r="A396" s="123"/>
      <c r="B396" s="99"/>
      <c r="C396" s="99"/>
      <c r="D396" s="124"/>
      <c r="E396" s="125"/>
      <c r="F396" s="125"/>
      <c r="G396" s="125"/>
      <c r="H396" s="125"/>
      <c r="I396" s="125"/>
      <c r="J396" s="125"/>
      <c r="K396" s="125"/>
      <c r="L396" s="125"/>
      <c r="M396" s="123"/>
      <c r="N396" s="123"/>
      <c r="O396" s="123"/>
      <c r="P396" s="123"/>
      <c r="Q396" s="123"/>
      <c r="R396" s="123"/>
      <c r="S396" s="123"/>
      <c r="T396" s="180"/>
      <c r="U396" s="200"/>
      <c r="V396" s="181"/>
      <c r="W396" s="181"/>
      <c r="X396" s="181"/>
      <c r="Y396" s="181"/>
      <c r="Z396" s="181"/>
      <c r="AA396" s="181"/>
      <c r="AB396" s="181"/>
      <c r="AC396" s="181"/>
      <c r="AD396" s="181"/>
      <c r="AE396" s="181"/>
      <c r="AF396" s="181"/>
      <c r="AG396" s="181"/>
      <c r="AH396" s="181"/>
      <c r="AI396" s="181"/>
      <c r="AJ396" s="181"/>
      <c r="AK396" s="181"/>
      <c r="AL396" s="181"/>
      <c r="AM396" s="181"/>
      <c r="AN396" s="181"/>
      <c r="AO396" s="181"/>
      <c r="AP396" s="181"/>
      <c r="AQ396" s="181"/>
      <c r="AR396" s="181"/>
      <c r="AS396" s="181"/>
      <c r="AT396" s="181"/>
      <c r="AU396" s="181"/>
      <c r="AV396" s="181"/>
      <c r="AW396" s="181"/>
    </row>
    <row r="397" spans="1:49" ht="38.25" customHeight="1">
      <c r="A397" s="123"/>
      <c r="B397" s="99"/>
      <c r="C397" s="99"/>
      <c r="D397" s="124"/>
      <c r="E397" s="125"/>
      <c r="F397" s="125"/>
      <c r="G397" s="125"/>
      <c r="H397" s="125"/>
      <c r="I397" s="125"/>
      <c r="J397" s="125"/>
      <c r="K397" s="125"/>
      <c r="L397" s="125"/>
      <c r="M397" s="123"/>
      <c r="N397" s="123"/>
      <c r="O397" s="123"/>
      <c r="P397" s="123"/>
      <c r="Q397" s="123"/>
      <c r="R397" s="123"/>
      <c r="S397" s="123"/>
      <c r="T397" s="180"/>
      <c r="U397" s="200"/>
      <c r="V397" s="181"/>
      <c r="W397" s="181"/>
      <c r="X397" s="181"/>
      <c r="Y397" s="181"/>
      <c r="Z397" s="181"/>
      <c r="AA397" s="181"/>
      <c r="AB397" s="181"/>
      <c r="AC397" s="181"/>
      <c r="AD397" s="181"/>
      <c r="AE397" s="181"/>
      <c r="AF397" s="181"/>
      <c r="AG397" s="181"/>
      <c r="AH397" s="181"/>
      <c r="AI397" s="181"/>
      <c r="AJ397" s="181"/>
      <c r="AK397" s="181"/>
      <c r="AL397" s="181"/>
      <c r="AM397" s="181"/>
      <c r="AN397" s="181"/>
      <c r="AO397" s="181"/>
      <c r="AP397" s="181"/>
      <c r="AQ397" s="181"/>
      <c r="AR397" s="181"/>
      <c r="AS397" s="181"/>
      <c r="AT397" s="181"/>
      <c r="AU397" s="181"/>
      <c r="AV397" s="181"/>
      <c r="AW397" s="181"/>
    </row>
    <row r="398" spans="1:49" ht="38.25" customHeight="1">
      <c r="A398" s="123"/>
      <c r="B398" s="99"/>
      <c r="C398" s="99"/>
      <c r="D398" s="124"/>
      <c r="E398" s="125"/>
      <c r="F398" s="125"/>
      <c r="G398" s="125"/>
      <c r="H398" s="125"/>
      <c r="I398" s="125"/>
      <c r="J398" s="125"/>
      <c r="K398" s="125"/>
      <c r="L398" s="125"/>
      <c r="M398" s="123"/>
      <c r="N398" s="123"/>
      <c r="O398" s="123"/>
      <c r="P398" s="123"/>
      <c r="Q398" s="123"/>
      <c r="R398" s="123"/>
      <c r="S398" s="123"/>
      <c r="T398" s="180"/>
      <c r="U398" s="200"/>
      <c r="V398" s="181"/>
      <c r="W398" s="181"/>
      <c r="X398" s="181"/>
      <c r="Y398" s="181"/>
      <c r="Z398" s="181"/>
      <c r="AA398" s="181"/>
      <c r="AB398" s="181"/>
      <c r="AC398" s="181"/>
      <c r="AD398" s="181"/>
      <c r="AE398" s="181"/>
      <c r="AF398" s="181"/>
      <c r="AG398" s="181"/>
      <c r="AH398" s="181"/>
      <c r="AI398" s="181"/>
      <c r="AJ398" s="181"/>
      <c r="AK398" s="181"/>
      <c r="AL398" s="181"/>
      <c r="AM398" s="181"/>
      <c r="AN398" s="181"/>
      <c r="AO398" s="181"/>
      <c r="AP398" s="181"/>
      <c r="AQ398" s="181"/>
      <c r="AR398" s="181"/>
      <c r="AS398" s="181"/>
      <c r="AT398" s="181"/>
      <c r="AU398" s="181"/>
      <c r="AV398" s="181"/>
      <c r="AW398" s="181"/>
    </row>
    <row r="399" spans="1:49" ht="38.25" customHeight="1">
      <c r="A399" s="123"/>
      <c r="B399" s="99"/>
      <c r="C399" s="99"/>
      <c r="D399" s="124"/>
      <c r="E399" s="125"/>
      <c r="F399" s="125"/>
      <c r="G399" s="125"/>
      <c r="H399" s="125"/>
      <c r="I399" s="125"/>
      <c r="J399" s="125"/>
      <c r="K399" s="125"/>
      <c r="L399" s="125"/>
      <c r="M399" s="123"/>
      <c r="N399" s="123"/>
      <c r="O399" s="123"/>
      <c r="P399" s="123"/>
      <c r="Q399" s="123"/>
      <c r="R399" s="123"/>
      <c r="S399" s="123"/>
      <c r="T399" s="180"/>
      <c r="U399" s="200"/>
      <c r="V399" s="181"/>
      <c r="W399" s="181"/>
      <c r="X399" s="181"/>
      <c r="Y399" s="181"/>
      <c r="Z399" s="181"/>
      <c r="AA399" s="181"/>
      <c r="AB399" s="181"/>
      <c r="AC399" s="181"/>
      <c r="AD399" s="181"/>
      <c r="AE399" s="181"/>
      <c r="AF399" s="181"/>
      <c r="AG399" s="181"/>
      <c r="AH399" s="181"/>
      <c r="AI399" s="181"/>
      <c r="AJ399" s="181"/>
      <c r="AK399" s="181"/>
      <c r="AL399" s="181"/>
      <c r="AM399" s="181"/>
      <c r="AN399" s="181"/>
      <c r="AO399" s="181"/>
      <c r="AP399" s="181"/>
      <c r="AQ399" s="181"/>
      <c r="AR399" s="181"/>
      <c r="AS399" s="181"/>
      <c r="AT399" s="181"/>
      <c r="AU399" s="181"/>
      <c r="AV399" s="181"/>
      <c r="AW399" s="181"/>
    </row>
    <row r="400" spans="1:49" ht="38.25" customHeight="1">
      <c r="A400" s="123"/>
      <c r="B400" s="99"/>
      <c r="C400" s="99"/>
      <c r="D400" s="124"/>
      <c r="E400" s="125"/>
      <c r="F400" s="125"/>
      <c r="G400" s="125"/>
      <c r="H400" s="125"/>
      <c r="I400" s="125"/>
      <c r="J400" s="125"/>
      <c r="K400" s="125"/>
      <c r="L400" s="125"/>
      <c r="M400" s="123"/>
      <c r="N400" s="123"/>
      <c r="O400" s="123"/>
      <c r="P400" s="123"/>
      <c r="Q400" s="123"/>
      <c r="R400" s="123"/>
      <c r="S400" s="123"/>
      <c r="T400" s="180"/>
      <c r="U400" s="200"/>
      <c r="V400" s="181"/>
      <c r="W400" s="181"/>
      <c r="X400" s="181"/>
      <c r="Y400" s="181"/>
      <c r="Z400" s="181"/>
      <c r="AA400" s="181"/>
      <c r="AB400" s="181"/>
      <c r="AC400" s="181"/>
      <c r="AD400" s="181"/>
      <c r="AE400" s="181"/>
      <c r="AF400" s="181"/>
      <c r="AG400" s="181"/>
      <c r="AH400" s="181"/>
      <c r="AI400" s="181"/>
      <c r="AJ400" s="181"/>
      <c r="AK400" s="181"/>
      <c r="AL400" s="181"/>
      <c r="AM400" s="181"/>
      <c r="AN400" s="181"/>
      <c r="AO400" s="181"/>
      <c r="AP400" s="181"/>
      <c r="AQ400" s="181"/>
      <c r="AR400" s="181"/>
      <c r="AS400" s="181"/>
      <c r="AT400" s="181"/>
      <c r="AU400" s="181"/>
      <c r="AV400" s="181"/>
      <c r="AW400" s="181"/>
    </row>
    <row r="401" spans="1:49" ht="38.25" customHeight="1">
      <c r="A401" s="123"/>
      <c r="B401" s="99"/>
      <c r="C401" s="99"/>
      <c r="D401" s="124"/>
      <c r="E401" s="125"/>
      <c r="F401" s="125"/>
      <c r="G401" s="125"/>
      <c r="H401" s="125"/>
      <c r="I401" s="125"/>
      <c r="J401" s="125"/>
      <c r="K401" s="125"/>
      <c r="L401" s="125"/>
      <c r="M401" s="123"/>
      <c r="N401" s="123"/>
      <c r="O401" s="123"/>
      <c r="P401" s="123"/>
      <c r="Q401" s="123"/>
      <c r="R401" s="123"/>
      <c r="S401" s="123"/>
      <c r="T401" s="180"/>
      <c r="U401" s="200"/>
      <c r="V401" s="181"/>
      <c r="W401" s="181"/>
      <c r="X401" s="181"/>
      <c r="Y401" s="181"/>
      <c r="Z401" s="181"/>
      <c r="AA401" s="181"/>
      <c r="AB401" s="181"/>
      <c r="AC401" s="181"/>
      <c r="AD401" s="181"/>
      <c r="AE401" s="181"/>
      <c r="AF401" s="181"/>
      <c r="AG401" s="181"/>
      <c r="AH401" s="181"/>
      <c r="AI401" s="181"/>
      <c r="AJ401" s="181"/>
      <c r="AK401" s="181"/>
      <c r="AL401" s="181"/>
      <c r="AM401" s="181"/>
      <c r="AN401" s="181"/>
      <c r="AO401" s="181"/>
      <c r="AP401" s="181"/>
      <c r="AQ401" s="181"/>
      <c r="AR401" s="181"/>
      <c r="AS401" s="181"/>
      <c r="AT401" s="181"/>
      <c r="AU401" s="181"/>
      <c r="AV401" s="181"/>
      <c r="AW401" s="181"/>
    </row>
    <row r="402" spans="1:49" ht="38.25" customHeight="1">
      <c r="A402" s="123"/>
      <c r="B402" s="99"/>
      <c r="C402" s="99"/>
      <c r="D402" s="124"/>
      <c r="E402" s="125"/>
      <c r="F402" s="125"/>
      <c r="G402" s="125"/>
      <c r="H402" s="125"/>
      <c r="I402" s="125"/>
      <c r="J402" s="125"/>
      <c r="K402" s="125"/>
      <c r="L402" s="125"/>
      <c r="M402" s="123"/>
      <c r="N402" s="123"/>
      <c r="O402" s="123"/>
      <c r="P402" s="123"/>
      <c r="Q402" s="123"/>
      <c r="R402" s="123"/>
      <c r="S402" s="123"/>
      <c r="T402" s="180"/>
      <c r="U402" s="200"/>
      <c r="V402" s="181"/>
      <c r="W402" s="181"/>
      <c r="X402" s="181"/>
      <c r="Y402" s="181"/>
      <c r="Z402" s="181"/>
      <c r="AA402" s="181"/>
      <c r="AB402" s="181"/>
      <c r="AC402" s="181"/>
      <c r="AD402" s="181"/>
      <c r="AE402" s="181"/>
      <c r="AF402" s="181"/>
      <c r="AG402" s="181"/>
      <c r="AH402" s="181"/>
      <c r="AI402" s="181"/>
      <c r="AJ402" s="181"/>
      <c r="AK402" s="181"/>
      <c r="AL402" s="181"/>
      <c r="AM402" s="181"/>
      <c r="AN402" s="181"/>
      <c r="AO402" s="181"/>
      <c r="AP402" s="181"/>
      <c r="AQ402" s="181"/>
      <c r="AR402" s="181"/>
      <c r="AS402" s="181"/>
      <c r="AT402" s="181"/>
      <c r="AU402" s="181"/>
      <c r="AV402" s="181"/>
      <c r="AW402" s="181"/>
    </row>
    <row r="403" spans="1:49" ht="38.25" customHeight="1">
      <c r="A403" s="123"/>
      <c r="B403" s="99"/>
      <c r="C403" s="99"/>
      <c r="D403" s="124"/>
      <c r="E403" s="125"/>
      <c r="F403" s="125"/>
      <c r="G403" s="125"/>
      <c r="H403" s="125"/>
      <c r="I403" s="125"/>
      <c r="J403" s="125"/>
      <c r="K403" s="125"/>
      <c r="L403" s="125"/>
      <c r="M403" s="123"/>
      <c r="N403" s="123"/>
      <c r="O403" s="123"/>
      <c r="P403" s="123"/>
      <c r="Q403" s="123"/>
      <c r="R403" s="123"/>
      <c r="S403" s="123"/>
      <c r="T403" s="180"/>
      <c r="U403" s="200"/>
      <c r="V403" s="181"/>
      <c r="W403" s="181"/>
      <c r="X403" s="181"/>
      <c r="Y403" s="181"/>
      <c r="Z403" s="181"/>
      <c r="AA403" s="181"/>
      <c r="AB403" s="181"/>
      <c r="AC403" s="181"/>
      <c r="AD403" s="181"/>
      <c r="AE403" s="181"/>
      <c r="AF403" s="181"/>
      <c r="AG403" s="181"/>
      <c r="AH403" s="181"/>
      <c r="AI403" s="181"/>
      <c r="AJ403" s="181"/>
      <c r="AK403" s="181"/>
      <c r="AL403" s="181"/>
      <c r="AM403" s="181"/>
      <c r="AN403" s="181"/>
      <c r="AO403" s="181"/>
      <c r="AP403" s="181"/>
      <c r="AQ403" s="181"/>
      <c r="AR403" s="181"/>
      <c r="AS403" s="181"/>
      <c r="AT403" s="181"/>
      <c r="AU403" s="181"/>
      <c r="AV403" s="181"/>
      <c r="AW403" s="181"/>
    </row>
    <row r="404" spans="1:49" ht="38.25" customHeight="1">
      <c r="A404" s="123"/>
      <c r="B404" s="99"/>
      <c r="C404" s="99"/>
      <c r="D404" s="124"/>
      <c r="E404" s="125"/>
      <c r="F404" s="125"/>
      <c r="G404" s="125"/>
      <c r="H404" s="125"/>
      <c r="I404" s="125"/>
      <c r="J404" s="125"/>
      <c r="K404" s="125"/>
      <c r="L404" s="125"/>
      <c r="M404" s="123"/>
      <c r="N404" s="123"/>
      <c r="O404" s="123"/>
      <c r="P404" s="123"/>
      <c r="Q404" s="123"/>
      <c r="R404" s="123"/>
      <c r="S404" s="123"/>
      <c r="T404" s="180"/>
      <c r="U404" s="200"/>
      <c r="V404" s="181"/>
      <c r="W404" s="181"/>
      <c r="X404" s="181"/>
      <c r="Y404" s="181"/>
      <c r="Z404" s="181"/>
      <c r="AA404" s="181"/>
      <c r="AB404" s="181"/>
      <c r="AC404" s="181"/>
      <c r="AD404" s="181"/>
      <c r="AE404" s="181"/>
      <c r="AF404" s="181"/>
      <c r="AG404" s="181"/>
      <c r="AH404" s="181"/>
      <c r="AI404" s="181"/>
      <c r="AJ404" s="181"/>
      <c r="AK404" s="181"/>
      <c r="AL404" s="181"/>
      <c r="AM404" s="181"/>
      <c r="AN404" s="181"/>
      <c r="AO404" s="181"/>
      <c r="AP404" s="181"/>
      <c r="AQ404" s="181"/>
      <c r="AR404" s="181"/>
      <c r="AS404" s="181"/>
      <c r="AT404" s="181"/>
      <c r="AU404" s="181"/>
      <c r="AV404" s="181"/>
      <c r="AW404" s="181"/>
    </row>
    <row r="405" spans="1:49" ht="38.25" customHeight="1">
      <c r="A405" s="123"/>
      <c r="B405" s="99"/>
      <c r="C405" s="99"/>
      <c r="D405" s="124"/>
      <c r="E405" s="125"/>
      <c r="F405" s="125"/>
      <c r="G405" s="125"/>
      <c r="H405" s="125"/>
      <c r="I405" s="125"/>
      <c r="J405" s="125"/>
      <c r="K405" s="125"/>
      <c r="L405" s="125"/>
      <c r="M405" s="123"/>
      <c r="N405" s="123"/>
      <c r="O405" s="123"/>
      <c r="P405" s="123"/>
      <c r="Q405" s="123"/>
      <c r="R405" s="123"/>
      <c r="S405" s="123"/>
      <c r="T405" s="180"/>
      <c r="U405" s="200"/>
      <c r="V405" s="181"/>
      <c r="W405" s="181"/>
      <c r="X405" s="181"/>
      <c r="Y405" s="181"/>
      <c r="Z405" s="181"/>
      <c r="AA405" s="181"/>
      <c r="AB405" s="181"/>
      <c r="AC405" s="181"/>
      <c r="AD405" s="181"/>
      <c r="AE405" s="181"/>
      <c r="AF405" s="181"/>
      <c r="AG405" s="181"/>
      <c r="AH405" s="181"/>
      <c r="AI405" s="181"/>
      <c r="AJ405" s="181"/>
      <c r="AK405" s="181"/>
      <c r="AL405" s="181"/>
      <c r="AM405" s="181"/>
      <c r="AN405" s="181"/>
      <c r="AO405" s="181"/>
      <c r="AP405" s="181"/>
      <c r="AQ405" s="181"/>
      <c r="AR405" s="181"/>
      <c r="AS405" s="181"/>
      <c r="AT405" s="181"/>
      <c r="AU405" s="181"/>
      <c r="AV405" s="181"/>
      <c r="AW405" s="181"/>
    </row>
    <row r="406" spans="1:49" ht="38.25" customHeight="1">
      <c r="A406" s="123"/>
      <c r="B406" s="99"/>
      <c r="C406" s="99"/>
      <c r="D406" s="124"/>
      <c r="E406" s="125"/>
      <c r="F406" s="125"/>
      <c r="G406" s="125"/>
      <c r="H406" s="125"/>
      <c r="I406" s="125"/>
      <c r="J406" s="125"/>
      <c r="K406" s="125"/>
      <c r="L406" s="125"/>
      <c r="M406" s="123"/>
      <c r="N406" s="123"/>
      <c r="O406" s="123"/>
      <c r="P406" s="123"/>
      <c r="Q406" s="123"/>
      <c r="R406" s="123"/>
      <c r="S406" s="123"/>
      <c r="T406" s="180"/>
      <c r="U406" s="200"/>
      <c r="V406" s="181"/>
      <c r="W406" s="181"/>
      <c r="X406" s="181"/>
      <c r="Y406" s="181"/>
      <c r="Z406" s="181"/>
      <c r="AA406" s="181"/>
      <c r="AB406" s="181"/>
      <c r="AC406" s="181"/>
      <c r="AD406" s="181"/>
      <c r="AE406" s="181"/>
      <c r="AF406" s="181"/>
      <c r="AG406" s="181"/>
      <c r="AH406" s="181"/>
      <c r="AI406" s="181"/>
      <c r="AJ406" s="181"/>
      <c r="AK406" s="181"/>
      <c r="AL406" s="181"/>
      <c r="AM406" s="181"/>
      <c r="AN406" s="181"/>
      <c r="AO406" s="181"/>
      <c r="AP406" s="181"/>
      <c r="AQ406" s="181"/>
      <c r="AR406" s="181"/>
      <c r="AS406" s="181"/>
      <c r="AT406" s="181"/>
      <c r="AU406" s="181"/>
      <c r="AV406" s="181"/>
      <c r="AW406" s="181"/>
    </row>
    <row r="407" spans="1:49" ht="38.25" customHeight="1">
      <c r="A407" s="123"/>
      <c r="B407" s="99"/>
      <c r="C407" s="99"/>
      <c r="D407" s="124"/>
      <c r="E407" s="125"/>
      <c r="F407" s="125"/>
      <c r="G407" s="125"/>
      <c r="H407" s="125"/>
      <c r="I407" s="125"/>
      <c r="J407" s="125"/>
      <c r="K407" s="125"/>
      <c r="L407" s="125"/>
      <c r="M407" s="123"/>
      <c r="N407" s="123"/>
      <c r="O407" s="123"/>
      <c r="P407" s="123"/>
      <c r="Q407" s="123"/>
      <c r="R407" s="123"/>
      <c r="S407" s="123"/>
      <c r="T407" s="180"/>
      <c r="U407" s="200"/>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1"/>
      <c r="AR407" s="181"/>
      <c r="AS407" s="181"/>
      <c r="AT407" s="181"/>
      <c r="AU407" s="181"/>
      <c r="AV407" s="181"/>
      <c r="AW407" s="181"/>
    </row>
    <row r="408" spans="1:49" ht="38.25" customHeight="1">
      <c r="A408" s="123"/>
      <c r="B408" s="99"/>
      <c r="C408" s="99"/>
      <c r="D408" s="124"/>
      <c r="E408" s="125"/>
      <c r="F408" s="125"/>
      <c r="G408" s="125"/>
      <c r="H408" s="125"/>
      <c r="I408" s="125"/>
      <c r="J408" s="125"/>
      <c r="K408" s="125"/>
      <c r="L408" s="125"/>
      <c r="M408" s="123"/>
      <c r="N408" s="123"/>
      <c r="O408" s="123"/>
      <c r="P408" s="123"/>
      <c r="Q408" s="123"/>
      <c r="R408" s="123"/>
      <c r="S408" s="123"/>
      <c r="T408" s="180"/>
      <c r="U408" s="200"/>
      <c r="V408" s="181"/>
      <c r="W408" s="181"/>
      <c r="X408" s="181"/>
      <c r="Y408" s="181"/>
      <c r="Z408" s="181"/>
      <c r="AA408" s="181"/>
      <c r="AB408" s="181"/>
      <c r="AC408" s="181"/>
      <c r="AD408" s="181"/>
      <c r="AE408" s="181"/>
      <c r="AF408" s="181"/>
      <c r="AG408" s="181"/>
      <c r="AH408" s="181"/>
      <c r="AI408" s="181"/>
      <c r="AJ408" s="181"/>
      <c r="AK408" s="181"/>
      <c r="AL408" s="181"/>
      <c r="AM408" s="181"/>
      <c r="AN408" s="181"/>
      <c r="AO408" s="181"/>
      <c r="AP408" s="181"/>
      <c r="AQ408" s="181"/>
      <c r="AR408" s="181"/>
      <c r="AS408" s="181"/>
      <c r="AT408" s="181"/>
      <c r="AU408" s="181"/>
      <c r="AV408" s="181"/>
      <c r="AW408" s="181"/>
    </row>
    <row r="409" spans="1:49" ht="38.25" customHeight="1">
      <c r="A409" s="123"/>
      <c r="B409" s="99"/>
      <c r="C409" s="99"/>
      <c r="D409" s="124"/>
      <c r="E409" s="125"/>
      <c r="F409" s="125"/>
      <c r="G409" s="125"/>
      <c r="H409" s="125"/>
      <c r="I409" s="125"/>
      <c r="J409" s="125"/>
      <c r="K409" s="125"/>
      <c r="L409" s="125"/>
      <c r="M409" s="123"/>
      <c r="N409" s="123"/>
      <c r="O409" s="123"/>
      <c r="P409" s="123"/>
      <c r="Q409" s="123"/>
      <c r="R409" s="123"/>
      <c r="S409" s="123"/>
      <c r="T409" s="180"/>
      <c r="U409" s="200"/>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1"/>
      <c r="AR409" s="181"/>
      <c r="AS409" s="181"/>
      <c r="AT409" s="181"/>
      <c r="AU409" s="181"/>
      <c r="AV409" s="181"/>
      <c r="AW409" s="181"/>
    </row>
    <row r="410" spans="1:49" ht="38.25" customHeight="1">
      <c r="A410" s="123"/>
      <c r="B410" s="99"/>
      <c r="C410" s="99"/>
      <c r="D410" s="124"/>
      <c r="E410" s="125"/>
      <c r="F410" s="125"/>
      <c r="G410" s="125"/>
      <c r="H410" s="125"/>
      <c r="I410" s="125"/>
      <c r="J410" s="125"/>
      <c r="K410" s="125"/>
      <c r="L410" s="125"/>
      <c r="M410" s="123"/>
      <c r="N410" s="123"/>
      <c r="O410" s="123"/>
      <c r="P410" s="123"/>
      <c r="Q410" s="123"/>
      <c r="R410" s="123"/>
      <c r="S410" s="123"/>
      <c r="T410" s="180"/>
      <c r="U410" s="200"/>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1"/>
      <c r="AR410" s="181"/>
      <c r="AS410" s="181"/>
      <c r="AT410" s="181"/>
      <c r="AU410" s="181"/>
      <c r="AV410" s="181"/>
      <c r="AW410" s="181"/>
    </row>
    <row r="411" spans="1:49" ht="38.25" customHeight="1">
      <c r="A411" s="123"/>
      <c r="B411" s="99"/>
      <c r="C411" s="99"/>
      <c r="D411" s="124"/>
      <c r="E411" s="125"/>
      <c r="F411" s="125"/>
      <c r="G411" s="125"/>
      <c r="H411" s="125"/>
      <c r="I411" s="125"/>
      <c r="J411" s="125"/>
      <c r="K411" s="125"/>
      <c r="L411" s="125"/>
      <c r="M411" s="123"/>
      <c r="N411" s="123"/>
      <c r="O411" s="123"/>
      <c r="P411" s="123"/>
      <c r="Q411" s="123"/>
      <c r="R411" s="123"/>
      <c r="S411" s="123"/>
      <c r="T411" s="180"/>
      <c r="U411" s="200"/>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1"/>
      <c r="AR411" s="181"/>
      <c r="AS411" s="181"/>
      <c r="AT411" s="181"/>
      <c r="AU411" s="181"/>
      <c r="AV411" s="181"/>
      <c r="AW411" s="181"/>
    </row>
    <row r="412" spans="1:49" ht="38.25" customHeight="1">
      <c r="A412" s="123"/>
      <c r="B412" s="99"/>
      <c r="C412" s="99"/>
      <c r="D412" s="124"/>
      <c r="E412" s="125"/>
      <c r="F412" s="125"/>
      <c r="G412" s="125"/>
      <c r="H412" s="125"/>
      <c r="I412" s="125"/>
      <c r="J412" s="125"/>
      <c r="K412" s="125"/>
      <c r="L412" s="125"/>
      <c r="M412" s="123"/>
      <c r="N412" s="123"/>
      <c r="O412" s="123"/>
      <c r="P412" s="123"/>
      <c r="Q412" s="123"/>
      <c r="R412" s="123"/>
      <c r="S412" s="123"/>
      <c r="T412" s="180"/>
      <c r="U412" s="200"/>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1"/>
      <c r="AR412" s="181"/>
      <c r="AS412" s="181"/>
      <c r="AT412" s="181"/>
      <c r="AU412" s="181"/>
      <c r="AV412" s="181"/>
      <c r="AW412" s="181"/>
    </row>
    <row r="413" spans="1:49" ht="38.25" customHeight="1">
      <c r="A413" s="123"/>
      <c r="B413" s="99"/>
      <c r="C413" s="99"/>
      <c r="D413" s="124"/>
      <c r="E413" s="125"/>
      <c r="F413" s="125"/>
      <c r="G413" s="125"/>
      <c r="H413" s="125"/>
      <c r="I413" s="125"/>
      <c r="J413" s="125"/>
      <c r="K413" s="125"/>
      <c r="L413" s="125"/>
      <c r="M413" s="123"/>
      <c r="N413" s="123"/>
      <c r="O413" s="123"/>
      <c r="P413" s="123"/>
      <c r="Q413" s="123"/>
      <c r="R413" s="123"/>
      <c r="S413" s="123"/>
      <c r="T413" s="180"/>
      <c r="U413" s="200"/>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1"/>
      <c r="AR413" s="181"/>
      <c r="AS413" s="181"/>
      <c r="AT413" s="181"/>
      <c r="AU413" s="181"/>
      <c r="AV413" s="181"/>
      <c r="AW413" s="181"/>
    </row>
    <row r="414" spans="1:49" ht="38.25" customHeight="1">
      <c r="A414" s="123"/>
      <c r="B414" s="99"/>
      <c r="C414" s="99"/>
      <c r="D414" s="124"/>
      <c r="E414" s="125"/>
      <c r="F414" s="125"/>
      <c r="G414" s="125"/>
      <c r="H414" s="125"/>
      <c r="I414" s="125"/>
      <c r="J414" s="125"/>
      <c r="K414" s="125"/>
      <c r="L414" s="125"/>
      <c r="M414" s="123"/>
      <c r="N414" s="123"/>
      <c r="O414" s="123"/>
      <c r="P414" s="123"/>
      <c r="Q414" s="123"/>
      <c r="R414" s="123"/>
      <c r="S414" s="123"/>
      <c r="T414" s="180"/>
      <c r="U414" s="200"/>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1"/>
      <c r="AR414" s="181"/>
      <c r="AS414" s="181"/>
      <c r="AT414" s="181"/>
      <c r="AU414" s="181"/>
      <c r="AV414" s="181"/>
      <c r="AW414" s="181"/>
    </row>
    <row r="415" spans="1:49" ht="38.25" customHeight="1">
      <c r="A415" s="123"/>
      <c r="B415" s="99"/>
      <c r="C415" s="99"/>
      <c r="D415" s="124"/>
      <c r="E415" s="125"/>
      <c r="F415" s="125"/>
      <c r="G415" s="125"/>
      <c r="H415" s="125"/>
      <c r="I415" s="125"/>
      <c r="J415" s="125"/>
      <c r="K415" s="125"/>
      <c r="L415" s="125"/>
      <c r="M415" s="123"/>
      <c r="N415" s="123"/>
      <c r="O415" s="123"/>
      <c r="P415" s="123"/>
      <c r="Q415" s="123"/>
      <c r="R415" s="123"/>
      <c r="S415" s="123"/>
      <c r="T415" s="180"/>
      <c r="U415" s="200"/>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1"/>
      <c r="AR415" s="181"/>
      <c r="AS415" s="181"/>
      <c r="AT415" s="181"/>
      <c r="AU415" s="181"/>
      <c r="AV415" s="181"/>
      <c r="AW415" s="181"/>
    </row>
    <row r="416" spans="1:49" ht="38.25" customHeight="1">
      <c r="A416" s="123"/>
      <c r="B416" s="99"/>
      <c r="C416" s="99"/>
      <c r="D416" s="124"/>
      <c r="E416" s="125"/>
      <c r="F416" s="125"/>
      <c r="G416" s="125"/>
      <c r="H416" s="125"/>
      <c r="I416" s="125"/>
      <c r="J416" s="125"/>
      <c r="K416" s="125"/>
      <c r="L416" s="125"/>
      <c r="M416" s="123"/>
      <c r="N416" s="123"/>
      <c r="O416" s="123"/>
      <c r="P416" s="123"/>
      <c r="Q416" s="123"/>
      <c r="R416" s="123"/>
      <c r="S416" s="123"/>
      <c r="T416" s="180"/>
      <c r="U416" s="200"/>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1"/>
      <c r="AR416" s="181"/>
      <c r="AS416" s="181"/>
      <c r="AT416" s="181"/>
      <c r="AU416" s="181"/>
      <c r="AV416" s="181"/>
      <c r="AW416" s="181"/>
    </row>
    <row r="417" spans="1:49" ht="38.25" customHeight="1">
      <c r="A417" s="123"/>
      <c r="B417" s="99"/>
      <c r="C417" s="99"/>
      <c r="D417" s="124"/>
      <c r="E417" s="125"/>
      <c r="F417" s="125"/>
      <c r="G417" s="125"/>
      <c r="H417" s="125"/>
      <c r="I417" s="125"/>
      <c r="J417" s="125"/>
      <c r="K417" s="125"/>
      <c r="L417" s="125"/>
      <c r="M417" s="123"/>
      <c r="N417" s="123"/>
      <c r="O417" s="123"/>
      <c r="P417" s="123"/>
      <c r="Q417" s="123"/>
      <c r="R417" s="123"/>
      <c r="S417" s="123"/>
      <c r="T417" s="180"/>
      <c r="U417" s="200"/>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1"/>
      <c r="AR417" s="181"/>
      <c r="AS417" s="181"/>
      <c r="AT417" s="181"/>
      <c r="AU417" s="181"/>
      <c r="AV417" s="181"/>
      <c r="AW417" s="181"/>
    </row>
    <row r="418" spans="1:49" ht="38.25" customHeight="1">
      <c r="A418" s="123"/>
      <c r="B418" s="99"/>
      <c r="C418" s="99"/>
      <c r="D418" s="124"/>
      <c r="E418" s="125"/>
      <c r="F418" s="125"/>
      <c r="G418" s="125"/>
      <c r="H418" s="125"/>
      <c r="I418" s="125"/>
      <c r="J418" s="125"/>
      <c r="K418" s="125"/>
      <c r="L418" s="125"/>
      <c r="M418" s="123"/>
      <c r="N418" s="123"/>
      <c r="O418" s="123"/>
      <c r="P418" s="123"/>
      <c r="Q418" s="123"/>
      <c r="R418" s="123"/>
      <c r="S418" s="123"/>
      <c r="T418" s="180"/>
      <c r="U418" s="200"/>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1"/>
      <c r="AR418" s="181"/>
      <c r="AS418" s="181"/>
      <c r="AT418" s="181"/>
      <c r="AU418" s="181"/>
      <c r="AV418" s="181"/>
      <c r="AW418" s="181"/>
    </row>
    <row r="419" spans="1:49" ht="38.25" customHeight="1">
      <c r="A419" s="123"/>
      <c r="B419" s="99"/>
      <c r="C419" s="99"/>
      <c r="D419" s="124"/>
      <c r="E419" s="125"/>
      <c r="F419" s="125"/>
      <c r="G419" s="125"/>
      <c r="H419" s="125"/>
      <c r="I419" s="125"/>
      <c r="J419" s="125"/>
      <c r="K419" s="125"/>
      <c r="L419" s="125"/>
      <c r="M419" s="123"/>
      <c r="N419" s="123"/>
      <c r="O419" s="123"/>
      <c r="P419" s="123"/>
      <c r="Q419" s="123"/>
      <c r="R419" s="123"/>
      <c r="S419" s="123"/>
      <c r="T419" s="180"/>
      <c r="U419" s="200"/>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1"/>
      <c r="AR419" s="181"/>
      <c r="AS419" s="181"/>
      <c r="AT419" s="181"/>
      <c r="AU419" s="181"/>
      <c r="AV419" s="181"/>
      <c r="AW419" s="181"/>
    </row>
    <row r="420" spans="1:49" ht="38.25" customHeight="1">
      <c r="A420" s="123"/>
      <c r="B420" s="99"/>
      <c r="C420" s="99"/>
      <c r="D420" s="124"/>
      <c r="E420" s="125"/>
      <c r="F420" s="125"/>
      <c r="G420" s="125"/>
      <c r="H420" s="125"/>
      <c r="I420" s="125"/>
      <c r="J420" s="125"/>
      <c r="K420" s="125"/>
      <c r="L420" s="125"/>
      <c r="M420" s="123"/>
      <c r="N420" s="123"/>
      <c r="O420" s="123"/>
      <c r="P420" s="123"/>
      <c r="Q420" s="123"/>
      <c r="R420" s="123"/>
      <c r="S420" s="123"/>
      <c r="T420" s="180"/>
      <c r="U420" s="200"/>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1"/>
      <c r="AR420" s="181"/>
      <c r="AS420" s="181"/>
      <c r="AT420" s="181"/>
      <c r="AU420" s="181"/>
      <c r="AV420" s="181"/>
      <c r="AW420" s="181"/>
    </row>
    <row r="421" spans="1:49" ht="38.25" customHeight="1">
      <c r="A421" s="123"/>
      <c r="B421" s="99"/>
      <c r="C421" s="99"/>
      <c r="D421" s="124"/>
      <c r="E421" s="125"/>
      <c r="F421" s="125"/>
      <c r="G421" s="125"/>
      <c r="H421" s="125"/>
      <c r="I421" s="125"/>
      <c r="J421" s="125"/>
      <c r="K421" s="125"/>
      <c r="L421" s="125"/>
      <c r="M421" s="123"/>
      <c r="N421" s="123"/>
      <c r="O421" s="123"/>
      <c r="P421" s="123"/>
      <c r="Q421" s="123"/>
      <c r="R421" s="123"/>
      <c r="S421" s="123"/>
      <c r="T421" s="180"/>
      <c r="U421" s="200"/>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1"/>
      <c r="AR421" s="181"/>
      <c r="AS421" s="181"/>
      <c r="AT421" s="181"/>
      <c r="AU421" s="181"/>
      <c r="AV421" s="181"/>
      <c r="AW421" s="181"/>
    </row>
    <row r="422" spans="1:49" ht="38.25" customHeight="1">
      <c r="A422" s="123"/>
      <c r="B422" s="99"/>
      <c r="C422" s="99"/>
      <c r="D422" s="124"/>
      <c r="E422" s="125"/>
      <c r="F422" s="125"/>
      <c r="G422" s="125"/>
      <c r="H422" s="125"/>
      <c r="I422" s="125"/>
      <c r="J422" s="125"/>
      <c r="K422" s="125"/>
      <c r="L422" s="125"/>
      <c r="M422" s="123"/>
      <c r="N422" s="123"/>
      <c r="O422" s="123"/>
      <c r="P422" s="123"/>
      <c r="Q422" s="123"/>
      <c r="R422" s="123"/>
      <c r="S422" s="123"/>
      <c r="T422" s="180"/>
      <c r="U422" s="200"/>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1"/>
      <c r="AR422" s="181"/>
      <c r="AS422" s="181"/>
      <c r="AT422" s="181"/>
      <c r="AU422" s="181"/>
      <c r="AV422" s="181"/>
      <c r="AW422" s="181"/>
    </row>
    <row r="423" spans="1:49" ht="38.25" customHeight="1">
      <c r="A423" s="123"/>
      <c r="B423" s="99"/>
      <c r="C423" s="99"/>
      <c r="D423" s="124"/>
      <c r="E423" s="125"/>
      <c r="F423" s="125"/>
      <c r="G423" s="125"/>
      <c r="H423" s="125"/>
      <c r="I423" s="125"/>
      <c r="J423" s="125"/>
      <c r="K423" s="125"/>
      <c r="L423" s="125"/>
      <c r="M423" s="123"/>
      <c r="N423" s="123"/>
      <c r="O423" s="123"/>
      <c r="P423" s="123"/>
      <c r="Q423" s="123"/>
      <c r="R423" s="123"/>
      <c r="S423" s="123"/>
      <c r="T423" s="180"/>
      <c r="U423" s="200"/>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1"/>
      <c r="AR423" s="181"/>
      <c r="AS423" s="181"/>
      <c r="AT423" s="181"/>
      <c r="AU423" s="181"/>
      <c r="AV423" s="181"/>
      <c r="AW423" s="181"/>
    </row>
    <row r="424" spans="1:49" ht="38.25" customHeight="1">
      <c r="A424" s="123"/>
      <c r="B424" s="99"/>
      <c r="C424" s="99"/>
      <c r="D424" s="124"/>
      <c r="E424" s="125"/>
      <c r="F424" s="125"/>
      <c r="G424" s="125"/>
      <c r="H424" s="125"/>
      <c r="I424" s="125"/>
      <c r="J424" s="125"/>
      <c r="K424" s="125"/>
      <c r="L424" s="125"/>
      <c r="M424" s="123"/>
      <c r="N424" s="123"/>
      <c r="O424" s="123"/>
      <c r="P424" s="123"/>
      <c r="Q424" s="123"/>
      <c r="R424" s="123"/>
      <c r="S424" s="123"/>
      <c r="T424" s="180"/>
      <c r="U424" s="200"/>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1"/>
      <c r="AR424" s="181"/>
      <c r="AS424" s="181"/>
      <c r="AT424" s="181"/>
      <c r="AU424" s="181"/>
      <c r="AV424" s="181"/>
      <c r="AW424" s="181"/>
    </row>
    <row r="425" spans="1:49" ht="38.25" customHeight="1">
      <c r="A425" s="123"/>
      <c r="B425" s="99"/>
      <c r="C425" s="99"/>
      <c r="D425" s="124"/>
      <c r="E425" s="125"/>
      <c r="F425" s="125"/>
      <c r="G425" s="125"/>
      <c r="H425" s="125"/>
      <c r="I425" s="125"/>
      <c r="J425" s="125"/>
      <c r="K425" s="125"/>
      <c r="L425" s="125"/>
      <c r="M425" s="123"/>
      <c r="N425" s="123"/>
      <c r="O425" s="123"/>
      <c r="P425" s="123"/>
      <c r="Q425" s="123"/>
      <c r="R425" s="123"/>
      <c r="S425" s="123"/>
      <c r="T425" s="180"/>
      <c r="U425" s="200"/>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1"/>
      <c r="AR425" s="181"/>
      <c r="AS425" s="181"/>
      <c r="AT425" s="181"/>
      <c r="AU425" s="181"/>
      <c r="AV425" s="181"/>
      <c r="AW425" s="181"/>
    </row>
    <row r="426" spans="1:49" ht="38.25" customHeight="1">
      <c r="A426" s="123"/>
      <c r="B426" s="99"/>
      <c r="C426" s="99"/>
      <c r="D426" s="124"/>
      <c r="E426" s="125"/>
      <c r="F426" s="125"/>
      <c r="G426" s="125"/>
      <c r="H426" s="125"/>
      <c r="I426" s="125"/>
      <c r="J426" s="125"/>
      <c r="K426" s="125"/>
      <c r="L426" s="125"/>
      <c r="M426" s="123"/>
      <c r="N426" s="123"/>
      <c r="O426" s="123"/>
      <c r="P426" s="123"/>
      <c r="Q426" s="123"/>
      <c r="R426" s="123"/>
      <c r="S426" s="123"/>
      <c r="T426" s="180"/>
      <c r="U426" s="200"/>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1"/>
      <c r="AR426" s="181"/>
      <c r="AS426" s="181"/>
      <c r="AT426" s="181"/>
      <c r="AU426" s="181"/>
      <c r="AV426" s="181"/>
      <c r="AW426" s="181"/>
    </row>
    <row r="427" spans="1:49" ht="38.25" customHeight="1">
      <c r="A427" s="123"/>
      <c r="B427" s="99"/>
      <c r="C427" s="99"/>
      <c r="D427" s="124"/>
      <c r="E427" s="125"/>
      <c r="F427" s="125"/>
      <c r="G427" s="125"/>
      <c r="H427" s="125"/>
      <c r="I427" s="125"/>
      <c r="J427" s="125"/>
      <c r="K427" s="125"/>
      <c r="L427" s="125"/>
      <c r="M427" s="123"/>
      <c r="N427" s="123"/>
      <c r="O427" s="123"/>
      <c r="P427" s="123"/>
      <c r="Q427" s="123"/>
      <c r="R427" s="123"/>
      <c r="S427" s="123"/>
      <c r="T427" s="180"/>
      <c r="U427" s="200"/>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1"/>
      <c r="AR427" s="181"/>
      <c r="AS427" s="181"/>
      <c r="AT427" s="181"/>
      <c r="AU427" s="181"/>
      <c r="AV427" s="181"/>
      <c r="AW427" s="181"/>
    </row>
    <row r="428" spans="1:49" ht="38.25" customHeight="1">
      <c r="A428" s="123"/>
      <c r="B428" s="99"/>
      <c r="C428" s="99"/>
      <c r="D428" s="124"/>
      <c r="E428" s="125"/>
      <c r="F428" s="125"/>
      <c r="G428" s="125"/>
      <c r="H428" s="125"/>
      <c r="I428" s="125"/>
      <c r="J428" s="125"/>
      <c r="K428" s="125"/>
      <c r="L428" s="125"/>
      <c r="M428" s="123"/>
      <c r="N428" s="123"/>
      <c r="O428" s="123"/>
      <c r="P428" s="123"/>
      <c r="Q428" s="123"/>
      <c r="R428" s="123"/>
      <c r="S428" s="123"/>
      <c r="T428" s="180"/>
      <c r="U428" s="200"/>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1"/>
      <c r="AR428" s="181"/>
      <c r="AS428" s="181"/>
      <c r="AT428" s="181"/>
      <c r="AU428" s="181"/>
      <c r="AV428" s="181"/>
      <c r="AW428" s="181"/>
    </row>
    <row r="429" spans="1:49" ht="38.25" customHeight="1">
      <c r="A429" s="123"/>
      <c r="B429" s="99"/>
      <c r="C429" s="99"/>
      <c r="D429" s="124"/>
      <c r="E429" s="125"/>
      <c r="F429" s="125"/>
      <c r="G429" s="125"/>
      <c r="H429" s="125"/>
      <c r="I429" s="125"/>
      <c r="J429" s="125"/>
      <c r="K429" s="125"/>
      <c r="L429" s="125"/>
      <c r="M429" s="123"/>
      <c r="N429" s="123"/>
      <c r="O429" s="123"/>
      <c r="P429" s="123"/>
      <c r="Q429" s="123"/>
      <c r="R429" s="123"/>
      <c r="S429" s="123"/>
      <c r="T429" s="180"/>
      <c r="U429" s="200"/>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1"/>
      <c r="AR429" s="181"/>
      <c r="AS429" s="181"/>
      <c r="AT429" s="181"/>
      <c r="AU429" s="181"/>
      <c r="AV429" s="181"/>
      <c r="AW429" s="181"/>
    </row>
    <row r="430" spans="1:49" ht="38.25" customHeight="1">
      <c r="A430" s="123"/>
      <c r="B430" s="99"/>
      <c r="C430" s="99"/>
      <c r="D430" s="124"/>
      <c r="E430" s="125"/>
      <c r="F430" s="125"/>
      <c r="G430" s="125"/>
      <c r="H430" s="125"/>
      <c r="I430" s="125"/>
      <c r="J430" s="125"/>
      <c r="K430" s="125"/>
      <c r="L430" s="125"/>
      <c r="M430" s="123"/>
      <c r="N430" s="123"/>
      <c r="O430" s="123"/>
      <c r="P430" s="123"/>
      <c r="Q430" s="123"/>
      <c r="R430" s="123"/>
      <c r="S430" s="123"/>
      <c r="T430" s="180"/>
      <c r="U430" s="200"/>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1"/>
      <c r="AR430" s="181"/>
      <c r="AS430" s="181"/>
      <c r="AT430" s="181"/>
      <c r="AU430" s="181"/>
      <c r="AV430" s="181"/>
      <c r="AW430" s="181"/>
    </row>
    <row r="431" spans="1:49" ht="38.25" customHeight="1">
      <c r="A431" s="123"/>
      <c r="B431" s="99"/>
      <c r="C431" s="99"/>
      <c r="D431" s="124"/>
      <c r="E431" s="125"/>
      <c r="F431" s="125"/>
      <c r="G431" s="125"/>
      <c r="H431" s="125"/>
      <c r="I431" s="125"/>
      <c r="J431" s="125"/>
      <c r="K431" s="125"/>
      <c r="L431" s="125"/>
      <c r="M431" s="123"/>
      <c r="N431" s="123"/>
      <c r="O431" s="123"/>
      <c r="P431" s="123"/>
      <c r="Q431" s="123"/>
      <c r="R431" s="123"/>
      <c r="S431" s="123"/>
      <c r="T431" s="180"/>
      <c r="U431" s="200"/>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1"/>
      <c r="AR431" s="181"/>
      <c r="AS431" s="181"/>
      <c r="AT431" s="181"/>
      <c r="AU431" s="181"/>
      <c r="AV431" s="181"/>
      <c r="AW431" s="181"/>
    </row>
    <row r="432" spans="1:49" ht="38.25" customHeight="1">
      <c r="A432" s="123"/>
      <c r="B432" s="99"/>
      <c r="C432" s="99"/>
      <c r="D432" s="124"/>
      <c r="E432" s="125"/>
      <c r="F432" s="125"/>
      <c r="G432" s="125"/>
      <c r="H432" s="125"/>
      <c r="I432" s="125"/>
      <c r="J432" s="125"/>
      <c r="K432" s="125"/>
      <c r="L432" s="125"/>
      <c r="M432" s="123"/>
      <c r="N432" s="123"/>
      <c r="O432" s="123"/>
      <c r="P432" s="123"/>
      <c r="Q432" s="123"/>
      <c r="R432" s="123"/>
      <c r="S432" s="123"/>
      <c r="T432" s="180"/>
      <c r="U432" s="200"/>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1"/>
      <c r="AR432" s="181"/>
      <c r="AS432" s="181"/>
      <c r="AT432" s="181"/>
      <c r="AU432" s="181"/>
      <c r="AV432" s="181"/>
      <c r="AW432" s="181"/>
    </row>
    <row r="433" spans="1:49" ht="38.25" customHeight="1">
      <c r="A433" s="123"/>
      <c r="B433" s="99"/>
      <c r="C433" s="99"/>
      <c r="D433" s="124"/>
      <c r="E433" s="125"/>
      <c r="F433" s="125"/>
      <c r="G433" s="125"/>
      <c r="H433" s="125"/>
      <c r="I433" s="125"/>
      <c r="J433" s="125"/>
      <c r="K433" s="125"/>
      <c r="L433" s="125"/>
      <c r="M433" s="123"/>
      <c r="N433" s="123"/>
      <c r="O433" s="123"/>
      <c r="P433" s="123"/>
      <c r="Q433" s="123"/>
      <c r="R433" s="123"/>
      <c r="S433" s="123"/>
      <c r="T433" s="180"/>
      <c r="U433" s="200"/>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1"/>
      <c r="AR433" s="181"/>
      <c r="AS433" s="181"/>
      <c r="AT433" s="181"/>
      <c r="AU433" s="181"/>
      <c r="AV433" s="181"/>
      <c r="AW433" s="181"/>
    </row>
    <row r="434" spans="1:49" ht="38.25" customHeight="1">
      <c r="A434" s="123"/>
      <c r="B434" s="99"/>
      <c r="C434" s="99"/>
      <c r="D434" s="124"/>
      <c r="E434" s="125"/>
      <c r="F434" s="125"/>
      <c r="G434" s="125"/>
      <c r="H434" s="125"/>
      <c r="I434" s="125"/>
      <c r="J434" s="125"/>
      <c r="K434" s="125"/>
      <c r="L434" s="125"/>
      <c r="M434" s="123"/>
      <c r="N434" s="123"/>
      <c r="O434" s="123"/>
      <c r="P434" s="123"/>
      <c r="Q434" s="123"/>
      <c r="R434" s="123"/>
      <c r="S434" s="123"/>
      <c r="T434" s="180"/>
      <c r="U434" s="200"/>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1"/>
      <c r="AR434" s="181"/>
      <c r="AS434" s="181"/>
      <c r="AT434" s="181"/>
      <c r="AU434" s="181"/>
      <c r="AV434" s="181"/>
      <c r="AW434" s="181"/>
    </row>
    <row r="435" spans="1:49" ht="38.25" customHeight="1">
      <c r="A435" s="123"/>
      <c r="B435" s="99"/>
      <c r="C435" s="99"/>
      <c r="D435" s="124"/>
      <c r="E435" s="125"/>
      <c r="F435" s="125"/>
      <c r="G435" s="125"/>
      <c r="H435" s="125"/>
      <c r="I435" s="125"/>
      <c r="J435" s="125"/>
      <c r="K435" s="125"/>
      <c r="L435" s="125"/>
      <c r="M435" s="123"/>
      <c r="N435" s="123"/>
      <c r="O435" s="123"/>
      <c r="P435" s="123"/>
      <c r="Q435" s="123"/>
      <c r="R435" s="123"/>
      <c r="S435" s="123"/>
      <c r="T435" s="180"/>
      <c r="U435" s="200"/>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1"/>
      <c r="AR435" s="181"/>
      <c r="AS435" s="181"/>
      <c r="AT435" s="181"/>
      <c r="AU435" s="181"/>
      <c r="AV435" s="181"/>
      <c r="AW435" s="181"/>
    </row>
    <row r="436" spans="1:49" ht="38.25" customHeight="1">
      <c r="A436" s="123"/>
      <c r="B436" s="99"/>
      <c r="C436" s="99"/>
      <c r="D436" s="124"/>
      <c r="E436" s="125"/>
      <c r="F436" s="125"/>
      <c r="G436" s="125"/>
      <c r="H436" s="125"/>
      <c r="I436" s="125"/>
      <c r="J436" s="125"/>
      <c r="K436" s="125"/>
      <c r="L436" s="125"/>
      <c r="M436" s="123"/>
      <c r="N436" s="123"/>
      <c r="O436" s="123"/>
      <c r="P436" s="123"/>
      <c r="Q436" s="123"/>
      <c r="R436" s="123"/>
      <c r="S436" s="123"/>
      <c r="T436" s="180"/>
      <c r="U436" s="200"/>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1"/>
      <c r="AR436" s="181"/>
      <c r="AS436" s="181"/>
      <c r="AT436" s="181"/>
      <c r="AU436" s="181"/>
      <c r="AV436" s="181"/>
      <c r="AW436" s="181"/>
    </row>
    <row r="437" spans="1:49" ht="38.25" customHeight="1">
      <c r="A437" s="123"/>
      <c r="B437" s="99"/>
      <c r="C437" s="99"/>
      <c r="D437" s="124"/>
      <c r="E437" s="125"/>
      <c r="F437" s="125"/>
      <c r="G437" s="125"/>
      <c r="H437" s="125"/>
      <c r="I437" s="125"/>
      <c r="J437" s="125"/>
      <c r="K437" s="125"/>
      <c r="L437" s="125"/>
      <c r="M437" s="123"/>
      <c r="N437" s="123"/>
      <c r="O437" s="123"/>
      <c r="P437" s="123"/>
      <c r="Q437" s="123"/>
      <c r="R437" s="123"/>
      <c r="S437" s="123"/>
      <c r="T437" s="180"/>
      <c r="U437" s="200"/>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1"/>
      <c r="AR437" s="181"/>
      <c r="AS437" s="181"/>
      <c r="AT437" s="181"/>
      <c r="AU437" s="181"/>
      <c r="AV437" s="181"/>
      <c r="AW437" s="181"/>
    </row>
    <row r="438" spans="1:49" ht="38.25" customHeight="1">
      <c r="A438" s="123"/>
      <c r="B438" s="99"/>
      <c r="C438" s="99"/>
      <c r="D438" s="124"/>
      <c r="E438" s="125"/>
      <c r="F438" s="125"/>
      <c r="G438" s="125"/>
      <c r="H438" s="125"/>
      <c r="I438" s="125"/>
      <c r="J438" s="125"/>
      <c r="K438" s="125"/>
      <c r="L438" s="125"/>
      <c r="M438" s="123"/>
      <c r="N438" s="123"/>
      <c r="O438" s="123"/>
      <c r="P438" s="123"/>
      <c r="Q438" s="123"/>
      <c r="R438" s="123"/>
      <c r="S438" s="123"/>
      <c r="T438" s="180"/>
      <c r="U438" s="200"/>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1"/>
      <c r="AR438" s="181"/>
      <c r="AS438" s="181"/>
      <c r="AT438" s="181"/>
      <c r="AU438" s="181"/>
      <c r="AV438" s="181"/>
      <c r="AW438" s="181"/>
    </row>
    <row r="439" spans="1:49" ht="38.25" customHeight="1">
      <c r="A439" s="123"/>
      <c r="B439" s="99"/>
      <c r="C439" s="99"/>
      <c r="D439" s="124"/>
      <c r="E439" s="125"/>
      <c r="F439" s="125"/>
      <c r="G439" s="125"/>
      <c r="H439" s="125"/>
      <c r="I439" s="125"/>
      <c r="J439" s="125"/>
      <c r="K439" s="125"/>
      <c r="L439" s="125"/>
      <c r="M439" s="123"/>
      <c r="N439" s="123"/>
      <c r="O439" s="123"/>
      <c r="P439" s="123"/>
      <c r="Q439" s="123"/>
      <c r="R439" s="123"/>
      <c r="S439" s="123"/>
      <c r="T439" s="180"/>
      <c r="U439" s="200"/>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1"/>
      <c r="AR439" s="181"/>
      <c r="AS439" s="181"/>
      <c r="AT439" s="181"/>
      <c r="AU439" s="181"/>
      <c r="AV439" s="181"/>
      <c r="AW439" s="181"/>
    </row>
    <row r="440" spans="1:49" ht="38.25" customHeight="1">
      <c r="A440" s="123"/>
      <c r="B440" s="99"/>
      <c r="C440" s="99"/>
      <c r="D440" s="124"/>
      <c r="E440" s="125"/>
      <c r="F440" s="125"/>
      <c r="G440" s="125"/>
      <c r="H440" s="125"/>
      <c r="I440" s="125"/>
      <c r="J440" s="125"/>
      <c r="K440" s="125"/>
      <c r="L440" s="125"/>
      <c r="M440" s="123"/>
      <c r="N440" s="123"/>
      <c r="O440" s="123"/>
      <c r="P440" s="123"/>
      <c r="Q440" s="123"/>
      <c r="R440" s="123"/>
      <c r="S440" s="123"/>
      <c r="T440" s="180"/>
      <c r="U440" s="200"/>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1"/>
      <c r="AR440" s="181"/>
      <c r="AS440" s="181"/>
      <c r="AT440" s="181"/>
      <c r="AU440" s="181"/>
      <c r="AV440" s="181"/>
      <c r="AW440" s="181"/>
    </row>
    <row r="441" spans="1:49" ht="38.25" customHeight="1">
      <c r="A441" s="123"/>
      <c r="B441" s="99"/>
      <c r="C441" s="99"/>
      <c r="D441" s="124"/>
      <c r="E441" s="125"/>
      <c r="F441" s="125"/>
      <c r="G441" s="125"/>
      <c r="H441" s="125"/>
      <c r="I441" s="125"/>
      <c r="J441" s="125"/>
      <c r="K441" s="125"/>
      <c r="L441" s="125"/>
      <c r="M441" s="123"/>
      <c r="N441" s="123"/>
      <c r="O441" s="123"/>
      <c r="P441" s="123"/>
      <c r="Q441" s="123"/>
      <c r="R441" s="123"/>
      <c r="S441" s="123"/>
      <c r="T441" s="180"/>
      <c r="U441" s="200"/>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1"/>
      <c r="AR441" s="181"/>
      <c r="AS441" s="181"/>
      <c r="AT441" s="181"/>
      <c r="AU441" s="181"/>
      <c r="AV441" s="181"/>
      <c r="AW441" s="181"/>
    </row>
    <row r="442" spans="1:49" ht="38.25" customHeight="1">
      <c r="A442" s="123"/>
      <c r="B442" s="99"/>
      <c r="C442" s="99"/>
      <c r="D442" s="124"/>
      <c r="E442" s="125"/>
      <c r="F442" s="125"/>
      <c r="G442" s="125"/>
      <c r="H442" s="125"/>
      <c r="I442" s="125"/>
      <c r="J442" s="125"/>
      <c r="K442" s="125"/>
      <c r="L442" s="125"/>
      <c r="M442" s="123"/>
      <c r="N442" s="123"/>
      <c r="O442" s="123"/>
      <c r="P442" s="123"/>
      <c r="Q442" s="123"/>
      <c r="R442" s="123"/>
      <c r="S442" s="123"/>
      <c r="T442" s="180"/>
      <c r="U442" s="200"/>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1"/>
      <c r="AR442" s="181"/>
      <c r="AS442" s="181"/>
      <c r="AT442" s="181"/>
      <c r="AU442" s="181"/>
      <c r="AV442" s="181"/>
      <c r="AW442" s="181"/>
    </row>
    <row r="443" spans="1:49" ht="38.25" customHeight="1">
      <c r="A443" s="123"/>
      <c r="B443" s="99"/>
      <c r="C443" s="99"/>
      <c r="D443" s="124"/>
      <c r="E443" s="125"/>
      <c r="F443" s="125"/>
      <c r="G443" s="125"/>
      <c r="H443" s="125"/>
      <c r="I443" s="125"/>
      <c r="J443" s="125"/>
      <c r="K443" s="125"/>
      <c r="L443" s="125"/>
      <c r="M443" s="123"/>
      <c r="N443" s="123"/>
      <c r="O443" s="123"/>
      <c r="P443" s="123"/>
      <c r="Q443" s="123"/>
      <c r="R443" s="123"/>
      <c r="S443" s="123"/>
      <c r="T443" s="180"/>
      <c r="U443" s="200"/>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1"/>
      <c r="AR443" s="181"/>
      <c r="AS443" s="181"/>
      <c r="AT443" s="181"/>
      <c r="AU443" s="181"/>
      <c r="AV443" s="181"/>
      <c r="AW443" s="181"/>
    </row>
    <row r="444" spans="1:49" ht="38.25" customHeight="1">
      <c r="A444" s="123"/>
      <c r="B444" s="99"/>
      <c r="C444" s="99"/>
      <c r="D444" s="124"/>
      <c r="E444" s="125"/>
      <c r="F444" s="125"/>
      <c r="G444" s="125"/>
      <c r="H444" s="125"/>
      <c r="I444" s="125"/>
      <c r="J444" s="125"/>
      <c r="K444" s="125"/>
      <c r="L444" s="125"/>
      <c r="M444" s="123"/>
      <c r="N444" s="123"/>
      <c r="O444" s="123"/>
      <c r="P444" s="123"/>
      <c r="Q444" s="123"/>
      <c r="R444" s="123"/>
      <c r="S444" s="123"/>
      <c r="T444" s="180"/>
      <c r="U444" s="200"/>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1"/>
      <c r="AR444" s="181"/>
      <c r="AS444" s="181"/>
      <c r="AT444" s="181"/>
      <c r="AU444" s="181"/>
      <c r="AV444" s="181"/>
      <c r="AW444" s="181"/>
    </row>
    <row r="445" spans="1:49" ht="38.25" customHeight="1">
      <c r="A445" s="123"/>
      <c r="B445" s="99"/>
      <c r="C445" s="99"/>
      <c r="D445" s="124"/>
      <c r="E445" s="125"/>
      <c r="F445" s="125"/>
      <c r="G445" s="125"/>
      <c r="H445" s="125"/>
      <c r="I445" s="125"/>
      <c r="J445" s="125"/>
      <c r="K445" s="125"/>
      <c r="L445" s="125"/>
      <c r="M445" s="123"/>
      <c r="N445" s="123"/>
      <c r="O445" s="123"/>
      <c r="P445" s="123"/>
      <c r="Q445" s="123"/>
      <c r="R445" s="123"/>
      <c r="S445" s="123"/>
      <c r="T445" s="180"/>
      <c r="U445" s="200"/>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1"/>
      <c r="AR445" s="181"/>
      <c r="AS445" s="181"/>
      <c r="AT445" s="181"/>
      <c r="AU445" s="181"/>
      <c r="AV445" s="181"/>
      <c r="AW445" s="181"/>
    </row>
    <row r="446" spans="1:49" ht="38.25" customHeight="1">
      <c r="A446" s="123"/>
      <c r="B446" s="99"/>
      <c r="C446" s="99"/>
      <c r="D446" s="124"/>
      <c r="E446" s="125"/>
      <c r="F446" s="125"/>
      <c r="G446" s="125"/>
      <c r="H446" s="125"/>
      <c r="I446" s="125"/>
      <c r="J446" s="125"/>
      <c r="K446" s="125"/>
      <c r="L446" s="125"/>
      <c r="M446" s="123"/>
      <c r="N446" s="123"/>
      <c r="O446" s="123"/>
      <c r="P446" s="123"/>
      <c r="Q446" s="123"/>
      <c r="R446" s="123"/>
      <c r="S446" s="123"/>
      <c r="T446" s="180"/>
      <c r="U446" s="200"/>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1"/>
      <c r="AR446" s="181"/>
      <c r="AS446" s="181"/>
      <c r="AT446" s="181"/>
      <c r="AU446" s="181"/>
      <c r="AV446" s="181"/>
      <c r="AW446" s="181"/>
    </row>
    <row r="447" spans="1:49" ht="38.25" customHeight="1">
      <c r="A447" s="123"/>
      <c r="B447" s="99"/>
      <c r="C447" s="99"/>
      <c r="D447" s="124"/>
      <c r="E447" s="125"/>
      <c r="F447" s="125"/>
      <c r="G447" s="125"/>
      <c r="H447" s="125"/>
      <c r="I447" s="125"/>
      <c r="J447" s="125"/>
      <c r="K447" s="125"/>
      <c r="L447" s="125"/>
      <c r="M447" s="123"/>
      <c r="N447" s="123"/>
      <c r="O447" s="123"/>
      <c r="P447" s="123"/>
      <c r="Q447" s="123"/>
      <c r="R447" s="123"/>
      <c r="S447" s="123"/>
      <c r="T447" s="180"/>
      <c r="U447" s="200"/>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1"/>
      <c r="AR447" s="181"/>
      <c r="AS447" s="181"/>
      <c r="AT447" s="181"/>
      <c r="AU447" s="181"/>
      <c r="AV447" s="181"/>
      <c r="AW447" s="181"/>
    </row>
    <row r="448" spans="1:49" ht="38.25" customHeight="1">
      <c r="A448" s="123"/>
      <c r="B448" s="99"/>
      <c r="C448" s="99"/>
      <c r="D448" s="124"/>
      <c r="E448" s="125"/>
      <c r="F448" s="125"/>
      <c r="G448" s="125"/>
      <c r="H448" s="125"/>
      <c r="I448" s="125"/>
      <c r="J448" s="125"/>
      <c r="K448" s="125"/>
      <c r="L448" s="125"/>
      <c r="M448" s="123"/>
      <c r="N448" s="123"/>
      <c r="O448" s="123"/>
      <c r="P448" s="123"/>
      <c r="Q448" s="123"/>
      <c r="R448" s="123"/>
      <c r="S448" s="123"/>
      <c r="T448" s="180"/>
      <c r="U448" s="200"/>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1"/>
      <c r="AR448" s="181"/>
      <c r="AS448" s="181"/>
      <c r="AT448" s="181"/>
      <c r="AU448" s="181"/>
      <c r="AV448" s="181"/>
      <c r="AW448" s="181"/>
    </row>
    <row r="449" spans="1:49" ht="38.25" customHeight="1">
      <c r="A449" s="123"/>
      <c r="B449" s="99"/>
      <c r="C449" s="99"/>
      <c r="D449" s="124"/>
      <c r="E449" s="125"/>
      <c r="F449" s="125"/>
      <c r="G449" s="125"/>
      <c r="H449" s="125"/>
      <c r="I449" s="125"/>
      <c r="J449" s="125"/>
      <c r="K449" s="125"/>
      <c r="L449" s="125"/>
      <c r="M449" s="123"/>
      <c r="N449" s="123"/>
      <c r="O449" s="123"/>
      <c r="P449" s="123"/>
      <c r="Q449" s="123"/>
      <c r="R449" s="123"/>
      <c r="S449" s="123"/>
      <c r="T449" s="180"/>
      <c r="U449" s="200"/>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1"/>
      <c r="AR449" s="181"/>
      <c r="AS449" s="181"/>
      <c r="AT449" s="181"/>
      <c r="AU449" s="181"/>
      <c r="AV449" s="181"/>
      <c r="AW449" s="181"/>
    </row>
    <row r="450" spans="1:49" ht="38.25" customHeight="1">
      <c r="A450" s="123"/>
      <c r="B450" s="99"/>
      <c r="C450" s="99"/>
      <c r="D450" s="124"/>
      <c r="E450" s="125"/>
      <c r="F450" s="125"/>
      <c r="G450" s="125"/>
      <c r="H450" s="125"/>
      <c r="I450" s="125"/>
      <c r="J450" s="125"/>
      <c r="K450" s="125"/>
      <c r="L450" s="125"/>
      <c r="M450" s="123"/>
      <c r="N450" s="123"/>
      <c r="O450" s="123"/>
      <c r="P450" s="123"/>
      <c r="Q450" s="123"/>
      <c r="R450" s="123"/>
      <c r="S450" s="123"/>
      <c r="T450" s="180"/>
      <c r="U450" s="200"/>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1"/>
      <c r="AR450" s="181"/>
      <c r="AS450" s="181"/>
      <c r="AT450" s="181"/>
      <c r="AU450" s="181"/>
      <c r="AV450" s="181"/>
      <c r="AW450" s="181"/>
    </row>
    <row r="451" spans="1:49" ht="38.25" customHeight="1">
      <c r="A451" s="123"/>
      <c r="B451" s="99"/>
      <c r="C451" s="99"/>
      <c r="D451" s="124"/>
      <c r="E451" s="125"/>
      <c r="F451" s="125"/>
      <c r="G451" s="125"/>
      <c r="H451" s="125"/>
      <c r="I451" s="125"/>
      <c r="J451" s="125"/>
      <c r="K451" s="125"/>
      <c r="L451" s="125"/>
      <c r="M451" s="123"/>
      <c r="N451" s="123"/>
      <c r="O451" s="123"/>
      <c r="P451" s="123"/>
      <c r="Q451" s="123"/>
      <c r="R451" s="123"/>
      <c r="S451" s="123"/>
      <c r="T451" s="180"/>
      <c r="U451" s="200"/>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1"/>
      <c r="AR451" s="181"/>
      <c r="AS451" s="181"/>
      <c r="AT451" s="181"/>
      <c r="AU451" s="181"/>
      <c r="AV451" s="181"/>
      <c r="AW451" s="181"/>
    </row>
    <row r="452" spans="1:49" ht="38.25" customHeight="1">
      <c r="A452" s="123"/>
      <c r="B452" s="99"/>
      <c r="C452" s="99"/>
      <c r="D452" s="124"/>
      <c r="E452" s="125"/>
      <c r="F452" s="125"/>
      <c r="G452" s="125"/>
      <c r="H452" s="125"/>
      <c r="I452" s="125"/>
      <c r="J452" s="125"/>
      <c r="K452" s="125"/>
      <c r="L452" s="125"/>
      <c r="M452" s="123"/>
      <c r="N452" s="123"/>
      <c r="O452" s="123"/>
      <c r="P452" s="123"/>
      <c r="Q452" s="123"/>
      <c r="R452" s="123"/>
      <c r="S452" s="123"/>
      <c r="T452" s="180"/>
      <c r="U452" s="200"/>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1"/>
      <c r="AR452" s="181"/>
      <c r="AS452" s="181"/>
      <c r="AT452" s="181"/>
      <c r="AU452" s="181"/>
      <c r="AV452" s="181"/>
      <c r="AW452" s="181"/>
    </row>
    <row r="453" spans="1:49" ht="38.25" customHeight="1">
      <c r="A453" s="123"/>
      <c r="B453" s="99"/>
      <c r="C453" s="99"/>
      <c r="D453" s="124"/>
      <c r="E453" s="125"/>
      <c r="F453" s="125"/>
      <c r="G453" s="125"/>
      <c r="H453" s="125"/>
      <c r="I453" s="125"/>
      <c r="J453" s="125"/>
      <c r="K453" s="125"/>
      <c r="L453" s="125"/>
      <c r="M453" s="123"/>
      <c r="N453" s="123"/>
      <c r="O453" s="123"/>
      <c r="P453" s="123"/>
      <c r="Q453" s="123"/>
      <c r="R453" s="123"/>
      <c r="S453" s="123"/>
      <c r="T453" s="180"/>
      <c r="U453" s="200"/>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1"/>
      <c r="AR453" s="181"/>
      <c r="AS453" s="181"/>
      <c r="AT453" s="181"/>
      <c r="AU453" s="181"/>
      <c r="AV453" s="181"/>
      <c r="AW453" s="181"/>
    </row>
    <row r="454" spans="1:49" ht="38.25" customHeight="1">
      <c r="A454" s="123"/>
      <c r="B454" s="99"/>
      <c r="C454" s="99"/>
      <c r="D454" s="124"/>
      <c r="E454" s="125"/>
      <c r="F454" s="125"/>
      <c r="G454" s="125"/>
      <c r="H454" s="125"/>
      <c r="I454" s="125"/>
      <c r="J454" s="125"/>
      <c r="K454" s="125"/>
      <c r="L454" s="125"/>
      <c r="M454" s="123"/>
      <c r="N454" s="123"/>
      <c r="O454" s="123"/>
      <c r="P454" s="123"/>
      <c r="Q454" s="123"/>
      <c r="R454" s="123"/>
      <c r="S454" s="123"/>
      <c r="T454" s="180"/>
      <c r="U454" s="200"/>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1"/>
      <c r="AR454" s="181"/>
      <c r="AS454" s="181"/>
      <c r="AT454" s="181"/>
      <c r="AU454" s="181"/>
      <c r="AV454" s="181"/>
      <c r="AW454" s="181"/>
    </row>
    <row r="455" spans="1:49" ht="38.25" customHeight="1">
      <c r="A455" s="123"/>
      <c r="B455" s="99"/>
      <c r="C455" s="99"/>
      <c r="D455" s="124"/>
      <c r="E455" s="125"/>
      <c r="F455" s="125"/>
      <c r="G455" s="125"/>
      <c r="H455" s="125"/>
      <c r="I455" s="125"/>
      <c r="J455" s="125"/>
      <c r="K455" s="125"/>
      <c r="L455" s="125"/>
      <c r="M455" s="123"/>
      <c r="N455" s="123"/>
      <c r="O455" s="123"/>
      <c r="P455" s="123"/>
      <c r="Q455" s="123"/>
      <c r="R455" s="123"/>
      <c r="S455" s="123"/>
      <c r="T455" s="180"/>
      <c r="U455" s="200"/>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1"/>
      <c r="AR455" s="181"/>
      <c r="AS455" s="181"/>
      <c r="AT455" s="181"/>
      <c r="AU455" s="181"/>
      <c r="AV455" s="181"/>
      <c r="AW455" s="181"/>
    </row>
    <row r="456" spans="1:49" ht="38.25" customHeight="1">
      <c r="A456" s="123"/>
      <c r="B456" s="99"/>
      <c r="C456" s="99"/>
      <c r="D456" s="124"/>
      <c r="E456" s="125"/>
      <c r="F456" s="125"/>
      <c r="G456" s="125"/>
      <c r="H456" s="125"/>
      <c r="I456" s="125"/>
      <c r="J456" s="125"/>
      <c r="K456" s="125"/>
      <c r="L456" s="125"/>
      <c r="M456" s="123"/>
      <c r="N456" s="123"/>
      <c r="O456" s="123"/>
      <c r="P456" s="123"/>
      <c r="Q456" s="123"/>
      <c r="R456" s="123"/>
      <c r="S456" s="123"/>
      <c r="T456" s="180"/>
      <c r="U456" s="200"/>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1"/>
      <c r="AR456" s="181"/>
      <c r="AS456" s="181"/>
      <c r="AT456" s="181"/>
      <c r="AU456" s="181"/>
      <c r="AV456" s="181"/>
      <c r="AW456" s="181"/>
    </row>
    <row r="457" spans="1:49" ht="38.25" customHeight="1">
      <c r="A457" s="123"/>
      <c r="B457" s="99"/>
      <c r="C457" s="99"/>
      <c r="D457" s="124"/>
      <c r="E457" s="125"/>
      <c r="F457" s="125"/>
      <c r="G457" s="125"/>
      <c r="H457" s="125"/>
      <c r="I457" s="125"/>
      <c r="J457" s="125"/>
      <c r="K457" s="125"/>
      <c r="L457" s="125"/>
      <c r="M457" s="123"/>
      <c r="N457" s="123"/>
      <c r="O457" s="123"/>
      <c r="P457" s="123"/>
      <c r="Q457" s="123"/>
      <c r="R457" s="123"/>
      <c r="S457" s="123"/>
      <c r="T457" s="180"/>
      <c r="U457" s="200"/>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1"/>
      <c r="AR457" s="181"/>
      <c r="AS457" s="181"/>
      <c r="AT457" s="181"/>
      <c r="AU457" s="181"/>
      <c r="AV457" s="181"/>
      <c r="AW457" s="181"/>
    </row>
    <row r="458" spans="1:49" ht="38.25" customHeight="1">
      <c r="A458" s="123"/>
      <c r="B458" s="99"/>
      <c r="C458" s="99"/>
      <c r="D458" s="124"/>
      <c r="E458" s="125"/>
      <c r="F458" s="125"/>
      <c r="G458" s="125"/>
      <c r="H458" s="125"/>
      <c r="I458" s="125"/>
      <c r="J458" s="125"/>
      <c r="K458" s="125"/>
      <c r="L458" s="125"/>
      <c r="M458" s="123"/>
      <c r="N458" s="123"/>
      <c r="O458" s="123"/>
      <c r="P458" s="123"/>
      <c r="Q458" s="123"/>
      <c r="R458" s="123"/>
      <c r="S458" s="123"/>
      <c r="T458" s="180"/>
      <c r="U458" s="200"/>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1"/>
      <c r="AR458" s="181"/>
      <c r="AS458" s="181"/>
      <c r="AT458" s="181"/>
      <c r="AU458" s="181"/>
      <c r="AV458" s="181"/>
      <c r="AW458" s="181"/>
    </row>
    <row r="459" spans="1:49" ht="38.25" customHeight="1">
      <c r="A459" s="123"/>
      <c r="B459" s="99"/>
      <c r="C459" s="99"/>
      <c r="D459" s="124"/>
      <c r="E459" s="125"/>
      <c r="F459" s="125"/>
      <c r="G459" s="125"/>
      <c r="H459" s="125"/>
      <c r="I459" s="125"/>
      <c r="J459" s="125"/>
      <c r="K459" s="125"/>
      <c r="L459" s="125"/>
      <c r="M459" s="123"/>
      <c r="N459" s="123"/>
      <c r="O459" s="123"/>
      <c r="P459" s="123"/>
      <c r="Q459" s="123"/>
      <c r="R459" s="123"/>
      <c r="S459" s="123"/>
      <c r="T459" s="180"/>
      <c r="U459" s="200"/>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1"/>
      <c r="AR459" s="181"/>
      <c r="AS459" s="181"/>
      <c r="AT459" s="181"/>
      <c r="AU459" s="181"/>
      <c r="AV459" s="181"/>
      <c r="AW459" s="181"/>
    </row>
    <row r="460" spans="1:49" ht="38.25" customHeight="1">
      <c r="A460" s="123"/>
      <c r="B460" s="99"/>
      <c r="C460" s="99"/>
      <c r="D460" s="124"/>
      <c r="E460" s="125"/>
      <c r="F460" s="125"/>
      <c r="G460" s="125"/>
      <c r="H460" s="125"/>
      <c r="I460" s="125"/>
      <c r="J460" s="125"/>
      <c r="K460" s="125"/>
      <c r="L460" s="125"/>
      <c r="M460" s="123"/>
      <c r="N460" s="123"/>
      <c r="O460" s="123"/>
      <c r="P460" s="123"/>
      <c r="Q460" s="123"/>
      <c r="R460" s="123"/>
      <c r="S460" s="123"/>
      <c r="T460" s="180"/>
      <c r="U460" s="200"/>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1"/>
      <c r="AR460" s="181"/>
      <c r="AS460" s="181"/>
      <c r="AT460" s="181"/>
      <c r="AU460" s="181"/>
      <c r="AV460" s="181"/>
      <c r="AW460" s="181"/>
    </row>
    <row r="461" spans="1:49" ht="38.25" customHeight="1">
      <c r="A461" s="123"/>
      <c r="B461" s="99"/>
      <c r="C461" s="99"/>
      <c r="D461" s="124"/>
      <c r="E461" s="125"/>
      <c r="F461" s="125"/>
      <c r="G461" s="125"/>
      <c r="H461" s="125"/>
      <c r="I461" s="125"/>
      <c r="J461" s="125"/>
      <c r="K461" s="125"/>
      <c r="L461" s="125"/>
      <c r="M461" s="123"/>
      <c r="N461" s="123"/>
      <c r="O461" s="123"/>
      <c r="P461" s="123"/>
      <c r="Q461" s="123"/>
      <c r="R461" s="123"/>
      <c r="S461" s="123"/>
      <c r="T461" s="180"/>
      <c r="U461" s="200"/>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1"/>
      <c r="AR461" s="181"/>
      <c r="AS461" s="181"/>
      <c r="AT461" s="181"/>
      <c r="AU461" s="181"/>
      <c r="AV461" s="181"/>
      <c r="AW461" s="181"/>
    </row>
    <row r="462" spans="1:49" ht="38.25" customHeight="1">
      <c r="A462" s="123"/>
      <c r="B462" s="99"/>
      <c r="C462" s="99"/>
      <c r="D462" s="124"/>
      <c r="E462" s="125"/>
      <c r="F462" s="125"/>
      <c r="G462" s="125"/>
      <c r="H462" s="125"/>
      <c r="I462" s="125"/>
      <c r="J462" s="125"/>
      <c r="K462" s="125"/>
      <c r="L462" s="125"/>
      <c r="M462" s="123"/>
      <c r="N462" s="123"/>
      <c r="O462" s="123"/>
      <c r="P462" s="123"/>
      <c r="Q462" s="123"/>
      <c r="R462" s="123"/>
      <c r="S462" s="123"/>
      <c r="T462" s="180"/>
      <c r="U462" s="200"/>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1"/>
      <c r="AR462" s="181"/>
      <c r="AS462" s="181"/>
      <c r="AT462" s="181"/>
      <c r="AU462" s="181"/>
      <c r="AV462" s="181"/>
      <c r="AW462" s="181"/>
    </row>
    <row r="463" spans="1:49" ht="38.25" customHeight="1">
      <c r="A463" s="123"/>
      <c r="B463" s="99"/>
      <c r="C463" s="99"/>
      <c r="D463" s="124"/>
      <c r="E463" s="125"/>
      <c r="F463" s="125"/>
      <c r="G463" s="125"/>
      <c r="H463" s="125"/>
      <c r="I463" s="125"/>
      <c r="J463" s="125"/>
      <c r="K463" s="125"/>
      <c r="L463" s="125"/>
      <c r="M463" s="123"/>
      <c r="N463" s="123"/>
      <c r="O463" s="123"/>
      <c r="P463" s="123"/>
      <c r="Q463" s="123"/>
      <c r="R463" s="123"/>
      <c r="S463" s="123"/>
      <c r="T463" s="180"/>
      <c r="U463" s="200"/>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1"/>
      <c r="AR463" s="181"/>
      <c r="AS463" s="181"/>
      <c r="AT463" s="181"/>
      <c r="AU463" s="181"/>
      <c r="AV463" s="181"/>
      <c r="AW463" s="181"/>
    </row>
    <row r="464" spans="1:49" ht="38.25" customHeight="1">
      <c r="A464" s="123"/>
      <c r="B464" s="99"/>
      <c r="C464" s="99"/>
      <c r="D464" s="124"/>
      <c r="E464" s="125"/>
      <c r="F464" s="125"/>
      <c r="G464" s="125"/>
      <c r="H464" s="125"/>
      <c r="I464" s="125"/>
      <c r="J464" s="125"/>
      <c r="K464" s="125"/>
      <c r="L464" s="125"/>
      <c r="M464" s="123"/>
      <c r="N464" s="123"/>
      <c r="O464" s="123"/>
      <c r="P464" s="123"/>
      <c r="Q464" s="123"/>
      <c r="R464" s="123"/>
      <c r="S464" s="123"/>
      <c r="T464" s="180"/>
      <c r="U464" s="200"/>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1"/>
      <c r="AR464" s="181"/>
      <c r="AS464" s="181"/>
      <c r="AT464" s="181"/>
      <c r="AU464" s="181"/>
      <c r="AV464" s="181"/>
      <c r="AW464" s="181"/>
    </row>
    <row r="465" spans="1:49" ht="38.25" customHeight="1">
      <c r="A465" s="123"/>
      <c r="B465" s="99"/>
      <c r="C465" s="99"/>
      <c r="D465" s="124"/>
      <c r="E465" s="125"/>
      <c r="F465" s="125"/>
      <c r="G465" s="125"/>
      <c r="H465" s="125"/>
      <c r="I465" s="125"/>
      <c r="J465" s="125"/>
      <c r="K465" s="125"/>
      <c r="L465" s="125"/>
      <c r="M465" s="123"/>
      <c r="N465" s="123"/>
      <c r="O465" s="123"/>
      <c r="P465" s="123"/>
      <c r="Q465" s="123"/>
      <c r="R465" s="123"/>
      <c r="S465" s="123"/>
      <c r="T465" s="180"/>
      <c r="U465" s="200"/>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1"/>
      <c r="AR465" s="181"/>
      <c r="AS465" s="181"/>
      <c r="AT465" s="181"/>
      <c r="AU465" s="181"/>
      <c r="AV465" s="181"/>
      <c r="AW465" s="181"/>
    </row>
    <row r="466" spans="1:49" ht="38.25" customHeight="1">
      <c r="A466" s="123"/>
      <c r="B466" s="99"/>
      <c r="C466" s="99"/>
      <c r="D466" s="124"/>
      <c r="E466" s="125"/>
      <c r="F466" s="125"/>
      <c r="G466" s="125"/>
      <c r="H466" s="125"/>
      <c r="I466" s="125"/>
      <c r="J466" s="125"/>
      <c r="K466" s="125"/>
      <c r="L466" s="125"/>
      <c r="M466" s="123"/>
      <c r="N466" s="123"/>
      <c r="O466" s="123"/>
      <c r="P466" s="123"/>
      <c r="Q466" s="123"/>
      <c r="R466" s="123"/>
      <c r="S466" s="123"/>
      <c r="T466" s="180"/>
      <c r="U466" s="200"/>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1"/>
      <c r="AR466" s="181"/>
      <c r="AS466" s="181"/>
      <c r="AT466" s="181"/>
      <c r="AU466" s="181"/>
      <c r="AV466" s="181"/>
      <c r="AW466" s="181"/>
    </row>
    <row r="467" spans="1:49" ht="38.25" customHeight="1">
      <c r="A467" s="123"/>
      <c r="B467" s="99"/>
      <c r="C467" s="99"/>
      <c r="D467" s="124"/>
      <c r="E467" s="125"/>
      <c r="F467" s="125"/>
      <c r="G467" s="125"/>
      <c r="H467" s="125"/>
      <c r="I467" s="125"/>
      <c r="J467" s="125"/>
      <c r="K467" s="125"/>
      <c r="L467" s="125"/>
      <c r="M467" s="123"/>
      <c r="N467" s="123"/>
      <c r="O467" s="123"/>
      <c r="P467" s="123"/>
      <c r="Q467" s="123"/>
      <c r="R467" s="123"/>
      <c r="S467" s="123"/>
      <c r="T467" s="180"/>
      <c r="U467" s="200"/>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1"/>
      <c r="AR467" s="181"/>
      <c r="AS467" s="181"/>
      <c r="AT467" s="181"/>
      <c r="AU467" s="181"/>
      <c r="AV467" s="181"/>
      <c r="AW467" s="181"/>
    </row>
    <row r="468" spans="1:49" ht="38.25" customHeight="1">
      <c r="A468" s="123"/>
      <c r="B468" s="99"/>
      <c r="C468" s="99"/>
      <c r="D468" s="124"/>
      <c r="E468" s="125"/>
      <c r="F468" s="125"/>
      <c r="G468" s="125"/>
      <c r="H468" s="125"/>
      <c r="I468" s="125"/>
      <c r="J468" s="125"/>
      <c r="K468" s="125"/>
      <c r="L468" s="125"/>
      <c r="M468" s="123"/>
      <c r="N468" s="123"/>
      <c r="O468" s="123"/>
      <c r="P468" s="123"/>
      <c r="Q468" s="123"/>
      <c r="R468" s="123"/>
      <c r="S468" s="123"/>
      <c r="T468" s="180"/>
      <c r="U468" s="200"/>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1"/>
      <c r="AR468" s="181"/>
      <c r="AS468" s="181"/>
      <c r="AT468" s="181"/>
      <c r="AU468" s="181"/>
      <c r="AV468" s="181"/>
      <c r="AW468" s="181"/>
    </row>
    <row r="469" spans="1:49" ht="38.25" customHeight="1">
      <c r="A469" s="123"/>
      <c r="B469" s="99"/>
      <c r="C469" s="99"/>
      <c r="D469" s="124"/>
      <c r="E469" s="125"/>
      <c r="F469" s="125"/>
      <c r="G469" s="125"/>
      <c r="H469" s="125"/>
      <c r="I469" s="125"/>
      <c r="J469" s="125"/>
      <c r="K469" s="125"/>
      <c r="L469" s="125"/>
      <c r="M469" s="123"/>
      <c r="N469" s="123"/>
      <c r="O469" s="123"/>
      <c r="P469" s="123"/>
      <c r="Q469" s="123"/>
      <c r="R469" s="123"/>
      <c r="S469" s="123"/>
      <c r="T469" s="180"/>
      <c r="U469" s="200"/>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1"/>
      <c r="AR469" s="181"/>
      <c r="AS469" s="181"/>
      <c r="AT469" s="181"/>
      <c r="AU469" s="181"/>
      <c r="AV469" s="181"/>
      <c r="AW469" s="181"/>
    </row>
    <row r="470" spans="1:49" ht="38.25" customHeight="1">
      <c r="A470" s="123"/>
      <c r="B470" s="99"/>
      <c r="C470" s="99"/>
      <c r="D470" s="124"/>
      <c r="E470" s="125"/>
      <c r="F470" s="125"/>
      <c r="G470" s="125"/>
      <c r="H470" s="125"/>
      <c r="I470" s="125"/>
      <c r="J470" s="125"/>
      <c r="K470" s="125"/>
      <c r="L470" s="125"/>
      <c r="M470" s="123"/>
      <c r="N470" s="123"/>
      <c r="O470" s="123"/>
      <c r="P470" s="123"/>
      <c r="Q470" s="123"/>
      <c r="R470" s="123"/>
      <c r="S470" s="123"/>
      <c r="T470" s="180"/>
      <c r="U470" s="200"/>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1"/>
      <c r="AR470" s="181"/>
      <c r="AS470" s="181"/>
      <c r="AT470" s="181"/>
      <c r="AU470" s="181"/>
      <c r="AV470" s="181"/>
      <c r="AW470" s="181"/>
    </row>
    <row r="471" spans="1:49" ht="38.25" customHeight="1">
      <c r="A471" s="123"/>
      <c r="B471" s="99"/>
      <c r="C471" s="99"/>
      <c r="D471" s="124"/>
      <c r="E471" s="125"/>
      <c r="F471" s="125"/>
      <c r="G471" s="125"/>
      <c r="H471" s="125"/>
      <c r="I471" s="125"/>
      <c r="J471" s="125"/>
      <c r="K471" s="125"/>
      <c r="L471" s="125"/>
      <c r="M471" s="123"/>
      <c r="N471" s="123"/>
      <c r="O471" s="123"/>
      <c r="P471" s="123"/>
      <c r="Q471" s="123"/>
      <c r="R471" s="123"/>
      <c r="S471" s="123"/>
      <c r="T471" s="180"/>
      <c r="U471" s="200"/>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1"/>
      <c r="AR471" s="181"/>
      <c r="AS471" s="181"/>
      <c r="AT471" s="181"/>
      <c r="AU471" s="181"/>
      <c r="AV471" s="181"/>
      <c r="AW471" s="181"/>
    </row>
    <row r="472" spans="1:49" ht="38.25" customHeight="1">
      <c r="A472" s="123"/>
      <c r="B472" s="99"/>
      <c r="C472" s="99"/>
      <c r="D472" s="124"/>
      <c r="E472" s="125"/>
      <c r="F472" s="125"/>
      <c r="G472" s="125"/>
      <c r="H472" s="125"/>
      <c r="I472" s="125"/>
      <c r="J472" s="125"/>
      <c r="K472" s="125"/>
      <c r="L472" s="125"/>
      <c r="M472" s="123"/>
      <c r="N472" s="123"/>
      <c r="O472" s="123"/>
      <c r="P472" s="123"/>
      <c r="Q472" s="123"/>
      <c r="R472" s="123"/>
      <c r="S472" s="123"/>
      <c r="T472" s="180"/>
      <c r="U472" s="200"/>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1"/>
      <c r="AR472" s="181"/>
      <c r="AS472" s="181"/>
      <c r="AT472" s="181"/>
      <c r="AU472" s="181"/>
      <c r="AV472" s="181"/>
      <c r="AW472" s="181"/>
    </row>
    <row r="473" spans="1:49" ht="15" customHeight="1">
      <c r="A473" s="123"/>
      <c r="B473" s="99"/>
      <c r="C473" s="99"/>
      <c r="D473" s="124"/>
      <c r="E473" s="125"/>
      <c r="F473" s="125"/>
      <c r="G473" s="125"/>
      <c r="H473" s="125"/>
      <c r="I473" s="125"/>
      <c r="J473" s="125"/>
      <c r="K473" s="125"/>
      <c r="L473" s="125"/>
      <c r="M473" s="123"/>
      <c r="N473" s="123"/>
      <c r="O473" s="123"/>
      <c r="P473" s="123"/>
      <c r="Q473" s="123"/>
      <c r="R473" s="123"/>
      <c r="S473" s="123"/>
    </row>
    <row r="474" spans="1:49" ht="15" customHeight="1">
      <c r="A474" s="123"/>
      <c r="B474" s="99"/>
      <c r="C474" s="99"/>
      <c r="D474" s="124"/>
      <c r="E474" s="125"/>
      <c r="F474" s="125"/>
      <c r="G474" s="125"/>
      <c r="H474" s="125"/>
      <c r="I474" s="125"/>
      <c r="J474" s="125"/>
      <c r="K474" s="125"/>
      <c r="L474" s="125"/>
      <c r="M474" s="123"/>
      <c r="N474" s="123"/>
      <c r="O474" s="123"/>
      <c r="P474" s="123"/>
      <c r="Q474" s="123"/>
      <c r="R474" s="123"/>
      <c r="S474" s="123"/>
    </row>
    <row r="475" spans="1:49" ht="15" customHeight="1">
      <c r="A475" s="123"/>
      <c r="B475" s="99"/>
      <c r="C475" s="99"/>
      <c r="D475" s="124"/>
      <c r="E475" s="125"/>
      <c r="F475" s="125"/>
      <c r="G475" s="125"/>
      <c r="H475" s="125"/>
      <c r="I475" s="125"/>
      <c r="J475" s="125"/>
      <c r="K475" s="125"/>
      <c r="L475" s="125"/>
      <c r="M475" s="123"/>
      <c r="N475" s="123"/>
      <c r="O475" s="123"/>
      <c r="P475" s="123"/>
      <c r="Q475" s="123"/>
      <c r="R475" s="123"/>
      <c r="S475" s="123"/>
    </row>
    <row r="476" spans="1:49" ht="15" customHeight="1">
      <c r="A476" s="123"/>
      <c r="B476" s="99"/>
      <c r="C476" s="99"/>
      <c r="D476" s="124"/>
      <c r="E476" s="125"/>
      <c r="F476" s="125"/>
      <c r="G476" s="125"/>
      <c r="H476" s="125"/>
      <c r="I476" s="125"/>
      <c r="J476" s="125"/>
      <c r="K476" s="125"/>
      <c r="L476" s="125"/>
      <c r="M476" s="123"/>
      <c r="N476" s="123"/>
      <c r="O476" s="123"/>
      <c r="P476" s="123"/>
      <c r="Q476" s="123"/>
      <c r="R476" s="123"/>
      <c r="S476" s="123"/>
    </row>
    <row r="477" spans="1:49" ht="15" customHeight="1">
      <c r="A477" s="123"/>
      <c r="B477" s="99"/>
      <c r="C477" s="99"/>
      <c r="D477" s="124"/>
      <c r="E477" s="125"/>
      <c r="F477" s="125"/>
      <c r="G477" s="125"/>
      <c r="H477" s="125"/>
      <c r="I477" s="125"/>
      <c r="J477" s="125"/>
      <c r="K477" s="125"/>
      <c r="L477" s="125"/>
      <c r="M477" s="123"/>
      <c r="N477" s="123"/>
      <c r="O477" s="123"/>
      <c r="P477" s="123"/>
      <c r="Q477" s="123"/>
      <c r="R477" s="123"/>
      <c r="S477" s="123"/>
    </row>
    <row r="478" spans="1:49" ht="15" customHeight="1">
      <c r="A478" s="123"/>
      <c r="B478" s="99"/>
      <c r="C478" s="99"/>
      <c r="D478" s="124"/>
      <c r="E478" s="125"/>
      <c r="F478" s="125"/>
      <c r="G478" s="125"/>
      <c r="H478" s="125"/>
      <c r="I478" s="125"/>
      <c r="J478" s="125"/>
      <c r="K478" s="125"/>
      <c r="L478" s="125"/>
      <c r="M478" s="123"/>
      <c r="N478" s="123"/>
      <c r="O478" s="123"/>
      <c r="P478" s="123"/>
      <c r="Q478" s="123"/>
      <c r="R478" s="123"/>
      <c r="S478" s="123"/>
    </row>
    <row r="479" spans="1:49" ht="15" customHeight="1">
      <c r="A479" s="123"/>
      <c r="B479" s="99"/>
      <c r="C479" s="99"/>
      <c r="D479" s="124"/>
      <c r="E479" s="125"/>
      <c r="F479" s="125"/>
      <c r="G479" s="125"/>
      <c r="H479" s="125"/>
      <c r="I479" s="125"/>
      <c r="J479" s="125"/>
      <c r="K479" s="125"/>
      <c r="L479" s="125"/>
      <c r="M479" s="123"/>
      <c r="N479" s="123"/>
      <c r="O479" s="123"/>
      <c r="P479" s="123"/>
      <c r="Q479" s="123"/>
      <c r="R479" s="123"/>
      <c r="S479" s="123"/>
    </row>
    <row r="480" spans="1:49" ht="15" customHeight="1">
      <c r="A480" s="123"/>
      <c r="B480" s="99"/>
      <c r="C480" s="99"/>
      <c r="D480" s="124"/>
      <c r="E480" s="125"/>
      <c r="F480" s="125"/>
      <c r="G480" s="125"/>
      <c r="H480" s="125"/>
      <c r="I480" s="125"/>
      <c r="J480" s="125"/>
      <c r="K480" s="125"/>
      <c r="L480" s="125"/>
      <c r="M480" s="123"/>
      <c r="N480" s="123"/>
      <c r="O480" s="123"/>
      <c r="P480" s="123"/>
      <c r="Q480" s="123"/>
      <c r="R480" s="123"/>
      <c r="S480" s="123"/>
    </row>
    <row r="481" spans="1:19" ht="15" customHeight="1">
      <c r="A481" s="123"/>
      <c r="B481" s="99"/>
      <c r="C481" s="99"/>
      <c r="D481" s="124"/>
      <c r="E481" s="125"/>
      <c r="F481" s="125"/>
      <c r="G481" s="125"/>
      <c r="H481" s="125"/>
      <c r="I481" s="125"/>
      <c r="J481" s="125"/>
      <c r="K481" s="125"/>
      <c r="L481" s="125"/>
      <c r="M481" s="123"/>
      <c r="N481" s="123"/>
      <c r="O481" s="123"/>
      <c r="P481" s="123"/>
      <c r="Q481" s="123"/>
      <c r="R481" s="123"/>
      <c r="S481" s="123"/>
    </row>
    <row r="482" spans="1:19" ht="15" customHeight="1">
      <c r="A482" s="123"/>
      <c r="B482" s="99"/>
      <c r="C482" s="99"/>
      <c r="D482" s="124"/>
      <c r="E482" s="125"/>
      <c r="F482" s="125"/>
      <c r="G482" s="125"/>
      <c r="H482" s="125"/>
      <c r="I482" s="125"/>
      <c r="J482" s="125"/>
      <c r="K482" s="125"/>
      <c r="L482" s="125"/>
      <c r="M482" s="123"/>
      <c r="N482" s="123"/>
      <c r="O482" s="123"/>
      <c r="P482" s="123"/>
      <c r="Q482" s="123"/>
      <c r="R482" s="123"/>
      <c r="S482" s="123"/>
    </row>
    <row r="483" spans="1:19" ht="15" customHeight="1">
      <c r="A483" s="123"/>
      <c r="B483" s="99"/>
      <c r="C483" s="99"/>
      <c r="D483" s="124"/>
      <c r="E483" s="125"/>
      <c r="F483" s="125"/>
      <c r="G483" s="125"/>
      <c r="H483" s="125"/>
      <c r="I483" s="125"/>
      <c r="J483" s="125"/>
      <c r="K483" s="125"/>
      <c r="L483" s="125"/>
      <c r="M483" s="123"/>
      <c r="N483" s="123"/>
      <c r="O483" s="123"/>
      <c r="P483" s="123"/>
      <c r="Q483" s="123"/>
      <c r="R483" s="123"/>
      <c r="S483" s="123"/>
    </row>
    <row r="484" spans="1:19" ht="15" customHeight="1">
      <c r="A484" s="123"/>
      <c r="B484" s="99"/>
      <c r="C484" s="99"/>
      <c r="D484" s="124"/>
      <c r="E484" s="125"/>
      <c r="F484" s="125"/>
      <c r="G484" s="125"/>
      <c r="H484" s="125"/>
      <c r="I484" s="125"/>
      <c r="J484" s="125"/>
      <c r="K484" s="125"/>
      <c r="L484" s="125"/>
      <c r="M484" s="123"/>
      <c r="N484" s="123"/>
      <c r="O484" s="123"/>
      <c r="P484" s="123"/>
      <c r="Q484" s="123"/>
      <c r="R484" s="123"/>
      <c r="S484" s="123"/>
    </row>
    <row r="485" spans="1:19" ht="15" customHeight="1">
      <c r="A485" s="123"/>
      <c r="B485" s="99"/>
      <c r="C485" s="99"/>
      <c r="D485" s="124"/>
      <c r="E485" s="125"/>
      <c r="F485" s="125"/>
      <c r="G485" s="125"/>
      <c r="H485" s="125"/>
      <c r="I485" s="125"/>
      <c r="J485" s="125"/>
      <c r="K485" s="125"/>
      <c r="L485" s="125"/>
      <c r="M485" s="123"/>
      <c r="N485" s="123"/>
      <c r="O485" s="123"/>
      <c r="P485" s="123"/>
      <c r="Q485" s="123"/>
      <c r="R485" s="123"/>
      <c r="S485" s="123"/>
    </row>
    <row r="486" spans="1:19" ht="15" customHeight="1">
      <c r="A486" s="123"/>
      <c r="B486" s="99"/>
      <c r="C486" s="99"/>
      <c r="D486" s="124"/>
      <c r="E486" s="125"/>
      <c r="F486" s="125"/>
      <c r="G486" s="125"/>
      <c r="H486" s="125"/>
      <c r="I486" s="125"/>
      <c r="J486" s="125"/>
      <c r="K486" s="125"/>
      <c r="L486" s="125"/>
      <c r="M486" s="123"/>
      <c r="N486" s="123"/>
      <c r="O486" s="123"/>
      <c r="P486" s="123"/>
      <c r="Q486" s="123"/>
      <c r="R486" s="123"/>
      <c r="S486" s="123"/>
    </row>
  </sheetData>
  <mergeCells count="883">
    <mergeCell ref="H245:K245"/>
    <mergeCell ref="H246:K246"/>
    <mergeCell ref="H247:K247"/>
    <mergeCell ref="Q245:R245"/>
    <mergeCell ref="Q246:R246"/>
    <mergeCell ref="Q247:R247"/>
    <mergeCell ref="F243:G243"/>
    <mergeCell ref="H243:K243"/>
    <mergeCell ref="Q243:R243"/>
    <mergeCell ref="F244:G244"/>
    <mergeCell ref="H244:K244"/>
    <mergeCell ref="Q244:R244"/>
    <mergeCell ref="F245:G245"/>
    <mergeCell ref="F246:G246"/>
    <mergeCell ref="F247:G247"/>
    <mergeCell ref="H230:K230"/>
    <mergeCell ref="H231:K231"/>
    <mergeCell ref="H232:K232"/>
    <mergeCell ref="H233:K233"/>
    <mergeCell ref="H234:K234"/>
    <mergeCell ref="A235:S235"/>
    <mergeCell ref="A213:B215"/>
    <mergeCell ref="C213:C215"/>
    <mergeCell ref="M213:S213"/>
    <mergeCell ref="M214:S215"/>
    <mergeCell ref="A216:B218"/>
    <mergeCell ref="C216:C218"/>
    <mergeCell ref="D216:D218"/>
    <mergeCell ref="E216:E218"/>
    <mergeCell ref="F216:G218"/>
    <mergeCell ref="H216:K218"/>
    <mergeCell ref="L216:L218"/>
    <mergeCell ref="M216:M218"/>
    <mergeCell ref="N216:S216"/>
    <mergeCell ref="N217:O217"/>
    <mergeCell ref="P217:R217"/>
    <mergeCell ref="S217:S218"/>
    <mergeCell ref="H221:K221"/>
    <mergeCell ref="F221:G221"/>
    <mergeCell ref="L204:L206"/>
    <mergeCell ref="N204:S204"/>
    <mergeCell ref="N205:O205"/>
    <mergeCell ref="P205:R205"/>
    <mergeCell ref="S205:S206"/>
    <mergeCell ref="D204:D206"/>
    <mergeCell ref="E204:E206"/>
    <mergeCell ref="M204:M206"/>
    <mergeCell ref="F201:G201"/>
    <mergeCell ref="F202:G202"/>
    <mergeCell ref="H201:K201"/>
    <mergeCell ref="H202:K202"/>
    <mergeCell ref="H203:K203"/>
    <mergeCell ref="F203:G203"/>
    <mergeCell ref="Q211:R211"/>
    <mergeCell ref="Q218:R218"/>
    <mergeCell ref="Q219:R219"/>
    <mergeCell ref="Q220:R220"/>
    <mergeCell ref="Q206:R206"/>
    <mergeCell ref="Q207:R207"/>
    <mergeCell ref="Q208:R208"/>
    <mergeCell ref="Q210:R210"/>
    <mergeCell ref="A212:S212"/>
    <mergeCell ref="H209:K209"/>
    <mergeCell ref="F209:G209"/>
    <mergeCell ref="Q209:R209"/>
    <mergeCell ref="H215:K215"/>
    <mergeCell ref="H219:K219"/>
    <mergeCell ref="H220:K220"/>
    <mergeCell ref="F210:G210"/>
    <mergeCell ref="F211:G211"/>
    <mergeCell ref="F213:G213"/>
    <mergeCell ref="F214:G214"/>
    <mergeCell ref="F215:G215"/>
    <mergeCell ref="F219:G219"/>
    <mergeCell ref="F220:G220"/>
    <mergeCell ref="H207:K207"/>
    <mergeCell ref="F207:G207"/>
    <mergeCell ref="F208:G208"/>
    <mergeCell ref="H208:K208"/>
    <mergeCell ref="H210:K210"/>
    <mergeCell ref="H211:K211"/>
    <mergeCell ref="H213:K213"/>
    <mergeCell ref="H214:K214"/>
    <mergeCell ref="H191:K191"/>
    <mergeCell ref="H192:K192"/>
    <mergeCell ref="H193:K193"/>
    <mergeCell ref="H194:K194"/>
    <mergeCell ref="H195:K195"/>
    <mergeCell ref="H196:K196"/>
    <mergeCell ref="H197:K197"/>
    <mergeCell ref="H198:K198"/>
    <mergeCell ref="H199:K199"/>
    <mergeCell ref="A200:S200"/>
    <mergeCell ref="A201:B203"/>
    <mergeCell ref="C201:C203"/>
    <mergeCell ref="M201:S201"/>
    <mergeCell ref="M202:S203"/>
    <mergeCell ref="A204:B206"/>
    <mergeCell ref="C204:C206"/>
    <mergeCell ref="F204:G206"/>
    <mergeCell ref="H204:K206"/>
    <mergeCell ref="A72:B74"/>
    <mergeCell ref="C72:C74"/>
    <mergeCell ref="M72:S72"/>
    <mergeCell ref="S90:S91"/>
    <mergeCell ref="Q91:R91"/>
    <mergeCell ref="M107:S108"/>
    <mergeCell ref="A75:B77"/>
    <mergeCell ref="C75:C77"/>
    <mergeCell ref="F75:G77"/>
    <mergeCell ref="H75:K77"/>
    <mergeCell ref="L75:L77"/>
    <mergeCell ref="N75:S75"/>
    <mergeCell ref="N76:O76"/>
    <mergeCell ref="M163:S163"/>
    <mergeCell ref="F164:G164"/>
    <mergeCell ref="H164:K164"/>
    <mergeCell ref="M164:S165"/>
    <mergeCell ref="F165:G165"/>
    <mergeCell ref="H165:K165"/>
    <mergeCell ref="F15:G15"/>
    <mergeCell ref="F16:G16"/>
    <mergeCell ref="F17:G17"/>
    <mergeCell ref="Q15:R15"/>
    <mergeCell ref="Q16:R16"/>
    <mergeCell ref="Q17:R17"/>
    <mergeCell ref="H15:K15"/>
    <mergeCell ref="H16:K16"/>
    <mergeCell ref="H17:K17"/>
    <mergeCell ref="Q19:R19"/>
    <mergeCell ref="H19:K19"/>
    <mergeCell ref="F19:G19"/>
    <mergeCell ref="F38:G38"/>
    <mergeCell ref="H38:K38"/>
    <mergeCell ref="F60:G60"/>
    <mergeCell ref="H60:K60"/>
    <mergeCell ref="H58:K58"/>
    <mergeCell ref="A71:S71"/>
    <mergeCell ref="Q77:R77"/>
    <mergeCell ref="F92:G92"/>
    <mergeCell ref="F93:G93"/>
    <mergeCell ref="F94:G94"/>
    <mergeCell ref="F99:G99"/>
    <mergeCell ref="H92:K92"/>
    <mergeCell ref="H93:K93"/>
    <mergeCell ref="H94:K94"/>
    <mergeCell ref="M87:S88"/>
    <mergeCell ref="H72:K72"/>
    <mergeCell ref="H73:K73"/>
    <mergeCell ref="H74:K74"/>
    <mergeCell ref="H78:K78"/>
    <mergeCell ref="H79:K79"/>
    <mergeCell ref="H80:K80"/>
    <mergeCell ref="H81:K81"/>
    <mergeCell ref="H82:K82"/>
    <mergeCell ref="H86:K86"/>
    <mergeCell ref="A85:S85"/>
    <mergeCell ref="D75:D77"/>
    <mergeCell ref="E75:E77"/>
    <mergeCell ref="M75:M77"/>
    <mergeCell ref="M78:M79"/>
    <mergeCell ref="Q79:R79"/>
    <mergeCell ref="Q80:R80"/>
    <mergeCell ref="Q81:R81"/>
    <mergeCell ref="Q82:R82"/>
    <mergeCell ref="Q83:R83"/>
    <mergeCell ref="Q84:R84"/>
    <mergeCell ref="M86:S86"/>
    <mergeCell ref="P78:P79"/>
    <mergeCell ref="P76:R76"/>
    <mergeCell ref="S76:S77"/>
    <mergeCell ref="F86:G86"/>
    <mergeCell ref="F87:G87"/>
    <mergeCell ref="F88:G88"/>
    <mergeCell ref="H87:K87"/>
    <mergeCell ref="H88:K88"/>
    <mergeCell ref="H99:K99"/>
    <mergeCell ref="H126:K126"/>
    <mergeCell ref="H106:K106"/>
    <mergeCell ref="H107:K107"/>
    <mergeCell ref="H108:K108"/>
    <mergeCell ref="F122:G124"/>
    <mergeCell ref="H122:K124"/>
    <mergeCell ref="H117:K117"/>
    <mergeCell ref="M109:M111"/>
    <mergeCell ref="N109:S109"/>
    <mergeCell ref="P110:R110"/>
    <mergeCell ref="Q111:R111"/>
    <mergeCell ref="F116:G116"/>
    <mergeCell ref="F117:G117"/>
    <mergeCell ref="F113:G113"/>
    <mergeCell ref="F114:G114"/>
    <mergeCell ref="F115:G115"/>
    <mergeCell ref="F112:G112"/>
    <mergeCell ref="F70:G70"/>
    <mergeCell ref="F72:G72"/>
    <mergeCell ref="F73:G73"/>
    <mergeCell ref="F74:G74"/>
    <mergeCell ref="H125:K125"/>
    <mergeCell ref="N110:O110"/>
    <mergeCell ref="L122:L124"/>
    <mergeCell ref="A118:S118"/>
    <mergeCell ref="M73:S74"/>
    <mergeCell ref="F89:G91"/>
    <mergeCell ref="H89:K91"/>
    <mergeCell ref="L89:L91"/>
    <mergeCell ref="M89:M91"/>
    <mergeCell ref="N89:S89"/>
    <mergeCell ref="N90:O90"/>
    <mergeCell ref="P90:R90"/>
    <mergeCell ref="H70:K70"/>
    <mergeCell ref="S110:S111"/>
    <mergeCell ref="Q112:R112"/>
    <mergeCell ref="Q113:R113"/>
    <mergeCell ref="Q116:R116"/>
    <mergeCell ref="Q117:R117"/>
    <mergeCell ref="Q114:R114"/>
    <mergeCell ref="Q115:R115"/>
    <mergeCell ref="Q38:R38"/>
    <mergeCell ref="F40:G40"/>
    <mergeCell ref="H40:K40"/>
    <mergeCell ref="F41:G41"/>
    <mergeCell ref="H41:K41"/>
    <mergeCell ref="H116:K116"/>
    <mergeCell ref="H113:K113"/>
    <mergeCell ref="H114:K114"/>
    <mergeCell ref="H115:K115"/>
    <mergeCell ref="H112:K112"/>
    <mergeCell ref="H48:K48"/>
    <mergeCell ref="Q48:R48"/>
    <mergeCell ref="Q58:R58"/>
    <mergeCell ref="Q56:R56"/>
    <mergeCell ref="H53:K55"/>
    <mergeCell ref="L53:L55"/>
    <mergeCell ref="N43:S43"/>
    <mergeCell ref="S44:S45"/>
    <mergeCell ref="F43:G45"/>
    <mergeCell ref="E104:F104"/>
    <mergeCell ref="A101:S101"/>
    <mergeCell ref="A102:B104"/>
    <mergeCell ref="C102:C104"/>
    <mergeCell ref="M106:S106"/>
    <mergeCell ref="F11:G11"/>
    <mergeCell ref="F27:G27"/>
    <mergeCell ref="F22:G22"/>
    <mergeCell ref="F23:G23"/>
    <mergeCell ref="F24:G26"/>
    <mergeCell ref="F21:G21"/>
    <mergeCell ref="Q36:R36"/>
    <mergeCell ref="Q37:R37"/>
    <mergeCell ref="N33:S33"/>
    <mergeCell ref="N34:O34"/>
    <mergeCell ref="P34:R34"/>
    <mergeCell ref="S34:S35"/>
    <mergeCell ref="Q35:R35"/>
    <mergeCell ref="F33:G35"/>
    <mergeCell ref="H33:K35"/>
    <mergeCell ref="F36:G36"/>
    <mergeCell ref="H36:K36"/>
    <mergeCell ref="F37:G37"/>
    <mergeCell ref="H37:K37"/>
    <mergeCell ref="L33:L35"/>
    <mergeCell ref="M33:M35"/>
    <mergeCell ref="F28:G28"/>
    <mergeCell ref="H28:K28"/>
    <mergeCell ref="L12:L14"/>
    <mergeCell ref="M12:M14"/>
    <mergeCell ref="A24:B26"/>
    <mergeCell ref="A12:B14"/>
    <mergeCell ref="C12:C14"/>
    <mergeCell ref="D12:D14"/>
    <mergeCell ref="E12:E14"/>
    <mergeCell ref="C24:C26"/>
    <mergeCell ref="D24:D26"/>
    <mergeCell ref="A20:S20"/>
    <mergeCell ref="A21:B23"/>
    <mergeCell ref="C21:C23"/>
    <mergeCell ref="E24:E26"/>
    <mergeCell ref="P25:R25"/>
    <mergeCell ref="S25:S26"/>
    <mergeCell ref="Q26:R26"/>
    <mergeCell ref="H12:K14"/>
    <mergeCell ref="H21:K21"/>
    <mergeCell ref="F12:G14"/>
    <mergeCell ref="F18:G18"/>
    <mergeCell ref="H18:K18"/>
    <mergeCell ref="M30:S30"/>
    <mergeCell ref="M31:S32"/>
    <mergeCell ref="N24:S24"/>
    <mergeCell ref="N25:O25"/>
    <mergeCell ref="M22:S23"/>
    <mergeCell ref="H27:K27"/>
    <mergeCell ref="H24:K26"/>
    <mergeCell ref="L24:L26"/>
    <mergeCell ref="M24:M26"/>
    <mergeCell ref="A29:S29"/>
    <mergeCell ref="A30:B32"/>
    <mergeCell ref="C30:C32"/>
    <mergeCell ref="H22:K22"/>
    <mergeCell ref="H23:K23"/>
    <mergeCell ref="F30:G30"/>
    <mergeCell ref="H30:K30"/>
    <mergeCell ref="F31:G31"/>
    <mergeCell ref="H31:K31"/>
    <mergeCell ref="F32:G32"/>
    <mergeCell ref="H32:K32"/>
    <mergeCell ref="G5:H5"/>
    <mergeCell ref="I5:L5"/>
    <mergeCell ref="A2:S2"/>
    <mergeCell ref="A3:C3"/>
    <mergeCell ref="D3:S3"/>
    <mergeCell ref="A4:S4"/>
    <mergeCell ref="E6:F6"/>
    <mergeCell ref="G6:H6"/>
    <mergeCell ref="I6:L6"/>
    <mergeCell ref="M6:S7"/>
    <mergeCell ref="E7:F7"/>
    <mergeCell ref="M5:S5"/>
    <mergeCell ref="H9:K9"/>
    <mergeCell ref="M9:S9"/>
    <mergeCell ref="G7:H7"/>
    <mergeCell ref="I7:L7"/>
    <mergeCell ref="H11:K11"/>
    <mergeCell ref="A39:S39"/>
    <mergeCell ref="A33:B35"/>
    <mergeCell ref="C33:C35"/>
    <mergeCell ref="D33:D35"/>
    <mergeCell ref="E33:E35"/>
    <mergeCell ref="A8:S8"/>
    <mergeCell ref="A9:B11"/>
    <mergeCell ref="M10:S11"/>
    <mergeCell ref="N12:S12"/>
    <mergeCell ref="N13:O13"/>
    <mergeCell ref="P13:R13"/>
    <mergeCell ref="S13:S14"/>
    <mergeCell ref="Q14:R14"/>
    <mergeCell ref="Q27:R27"/>
    <mergeCell ref="Q18:R18"/>
    <mergeCell ref="A5:B7"/>
    <mergeCell ref="C5:C7"/>
    <mergeCell ref="E5:F5"/>
    <mergeCell ref="M21:S21"/>
    <mergeCell ref="F10:G10"/>
    <mergeCell ref="H10:K10"/>
    <mergeCell ref="Q28:R28"/>
    <mergeCell ref="A119:B121"/>
    <mergeCell ref="C119:C121"/>
    <mergeCell ref="F119:G119"/>
    <mergeCell ref="F120:G120"/>
    <mergeCell ref="H120:K120"/>
    <mergeCell ref="F121:G121"/>
    <mergeCell ref="C43:C45"/>
    <mergeCell ref="D43:D45"/>
    <mergeCell ref="E43:E45"/>
    <mergeCell ref="H46:K46"/>
    <mergeCell ref="I103:L103"/>
    <mergeCell ref="G104:H104"/>
    <mergeCell ref="I104:L104"/>
    <mergeCell ref="A105:S105"/>
    <mergeCell ref="Q70:R70"/>
    <mergeCell ref="H109:K111"/>
    <mergeCell ref="L109:L111"/>
    <mergeCell ref="C9:C11"/>
    <mergeCell ref="F9:G9"/>
    <mergeCell ref="M119:S119"/>
    <mergeCell ref="M120:S121"/>
    <mergeCell ref="F126:G126"/>
    <mergeCell ref="M122:M124"/>
    <mergeCell ref="N122:S122"/>
    <mergeCell ref="N123:O123"/>
    <mergeCell ref="S123:S124"/>
    <mergeCell ref="H119:K119"/>
    <mergeCell ref="P123:R123"/>
    <mergeCell ref="Q124:R124"/>
    <mergeCell ref="H121:K121"/>
    <mergeCell ref="F125:G125"/>
    <mergeCell ref="Q125:R125"/>
    <mergeCell ref="A122:B124"/>
    <mergeCell ref="C122:C124"/>
    <mergeCell ref="D122:D124"/>
    <mergeCell ref="E122:E124"/>
    <mergeCell ref="F78:G78"/>
    <mergeCell ref="F79:G79"/>
    <mergeCell ref="F80:G80"/>
    <mergeCell ref="F81:G81"/>
    <mergeCell ref="F82:G82"/>
    <mergeCell ref="F83:G83"/>
    <mergeCell ref="E103:F103"/>
    <mergeCell ref="G103:H103"/>
    <mergeCell ref="A86:B88"/>
    <mergeCell ref="C86:C88"/>
    <mergeCell ref="A106:B108"/>
    <mergeCell ref="C106:C108"/>
    <mergeCell ref="F106:G106"/>
    <mergeCell ref="F107:G107"/>
    <mergeCell ref="F108:G108"/>
    <mergeCell ref="A109:B111"/>
    <mergeCell ref="C109:C111"/>
    <mergeCell ref="D109:D111"/>
    <mergeCell ref="E109:E111"/>
    <mergeCell ref="F109:G111"/>
    <mergeCell ref="A89:B91"/>
    <mergeCell ref="C89:C91"/>
    <mergeCell ref="D89:D91"/>
    <mergeCell ref="M103:S104"/>
    <mergeCell ref="E102:F102"/>
    <mergeCell ref="I102:L102"/>
    <mergeCell ref="M102:S102"/>
    <mergeCell ref="G102:H102"/>
    <mergeCell ref="Q92:R92"/>
    <mergeCell ref="Q93:R93"/>
    <mergeCell ref="Q94:R94"/>
    <mergeCell ref="Q100:R100"/>
    <mergeCell ref="Q99:R99"/>
    <mergeCell ref="E89:E91"/>
    <mergeCell ref="F69:G69"/>
    <mergeCell ref="H69:K69"/>
    <mergeCell ref="Q69:R69"/>
    <mergeCell ref="F64:G64"/>
    <mergeCell ref="A65:B67"/>
    <mergeCell ref="C65:C67"/>
    <mergeCell ref="D65:D67"/>
    <mergeCell ref="E65:E67"/>
    <mergeCell ref="F65:G67"/>
    <mergeCell ref="M63:S64"/>
    <mergeCell ref="F63:G63"/>
    <mergeCell ref="N65:S65"/>
    <mergeCell ref="N66:O66"/>
    <mergeCell ref="P66:R66"/>
    <mergeCell ref="S66:S67"/>
    <mergeCell ref="Q67:R67"/>
    <mergeCell ref="H64:K64"/>
    <mergeCell ref="H65:K67"/>
    <mergeCell ref="L65:L67"/>
    <mergeCell ref="M65:M67"/>
    <mergeCell ref="H63:K63"/>
    <mergeCell ref="D53:D55"/>
    <mergeCell ref="C50:C52"/>
    <mergeCell ref="M53:M55"/>
    <mergeCell ref="H51:K51"/>
    <mergeCell ref="M51:S52"/>
    <mergeCell ref="Q57:R57"/>
    <mergeCell ref="N53:S53"/>
    <mergeCell ref="N54:O54"/>
    <mergeCell ref="F68:G68"/>
    <mergeCell ref="H68:K68"/>
    <mergeCell ref="Q68:R68"/>
    <mergeCell ref="F58:G58"/>
    <mergeCell ref="A61:S61"/>
    <mergeCell ref="A62:B64"/>
    <mergeCell ref="C62:C64"/>
    <mergeCell ref="F62:G62"/>
    <mergeCell ref="H62:K62"/>
    <mergeCell ref="M62:S62"/>
    <mergeCell ref="F59:G59"/>
    <mergeCell ref="H59:K59"/>
    <mergeCell ref="Q59:R59"/>
    <mergeCell ref="F192:G192"/>
    <mergeCell ref="F193:G193"/>
    <mergeCell ref="Q45:R45"/>
    <mergeCell ref="H43:K45"/>
    <mergeCell ref="A49:S49"/>
    <mergeCell ref="F47:G47"/>
    <mergeCell ref="H47:K47"/>
    <mergeCell ref="Q47:R47"/>
    <mergeCell ref="Q60:R60"/>
    <mergeCell ref="F56:G56"/>
    <mergeCell ref="H56:K56"/>
    <mergeCell ref="E53:E55"/>
    <mergeCell ref="F53:G55"/>
    <mergeCell ref="A53:B55"/>
    <mergeCell ref="A50:B52"/>
    <mergeCell ref="F52:G52"/>
    <mergeCell ref="F50:G50"/>
    <mergeCell ref="F51:G51"/>
    <mergeCell ref="H50:K50"/>
    <mergeCell ref="M50:S50"/>
    <mergeCell ref="F57:G57"/>
    <mergeCell ref="H57:K57"/>
    <mergeCell ref="H52:K52"/>
    <mergeCell ref="C53:C55"/>
    <mergeCell ref="H223:K223"/>
    <mergeCell ref="A40:B42"/>
    <mergeCell ref="C40:C42"/>
    <mergeCell ref="A43:B45"/>
    <mergeCell ref="M40:S40"/>
    <mergeCell ref="M41:S42"/>
    <mergeCell ref="F42:G42"/>
    <mergeCell ref="H42:K42"/>
    <mergeCell ref="F46:G46"/>
    <mergeCell ref="P54:R54"/>
    <mergeCell ref="S54:S55"/>
    <mergeCell ref="Q55:R55"/>
    <mergeCell ref="F48:G48"/>
    <mergeCell ref="N44:O44"/>
    <mergeCell ref="P44:R44"/>
    <mergeCell ref="Q46:R46"/>
    <mergeCell ref="L43:L45"/>
    <mergeCell ref="M43:M45"/>
    <mergeCell ref="F197:G197"/>
    <mergeCell ref="F198:G198"/>
    <mergeCell ref="F199:G199"/>
    <mergeCell ref="F194:G194"/>
    <mergeCell ref="F195:G195"/>
    <mergeCell ref="F196:G196"/>
    <mergeCell ref="M255:S256"/>
    <mergeCell ref="A226:B228"/>
    <mergeCell ref="C226:C228"/>
    <mergeCell ref="D226:D228"/>
    <mergeCell ref="H226:K228"/>
    <mergeCell ref="A222:S222"/>
    <mergeCell ref="H224:K224"/>
    <mergeCell ref="Q232:R232"/>
    <mergeCell ref="Q233:R233"/>
    <mergeCell ref="Q234:R234"/>
    <mergeCell ref="Q231:R231"/>
    <mergeCell ref="A223:B225"/>
    <mergeCell ref="C223:C225"/>
    <mergeCell ref="E226:E228"/>
    <mergeCell ref="F224:G224"/>
    <mergeCell ref="M223:S223"/>
    <mergeCell ref="M224:S225"/>
    <mergeCell ref="Q229:R229"/>
    <mergeCell ref="Q228:R228"/>
    <mergeCell ref="F223:G223"/>
    <mergeCell ref="H229:K229"/>
    <mergeCell ref="F225:G225"/>
    <mergeCell ref="F226:G228"/>
    <mergeCell ref="H225:K225"/>
    <mergeCell ref="Q276:R276"/>
    <mergeCell ref="Q275:R275"/>
    <mergeCell ref="Q277:R277"/>
    <mergeCell ref="M270:M272"/>
    <mergeCell ref="A266:S266"/>
    <mergeCell ref="H268:K268"/>
    <mergeCell ref="F260:G260"/>
    <mergeCell ref="H260:K260"/>
    <mergeCell ref="F261:G261"/>
    <mergeCell ref="H261:K261"/>
    <mergeCell ref="F262:G262"/>
    <mergeCell ref="H262:K262"/>
    <mergeCell ref="F263:G263"/>
    <mergeCell ref="F270:G272"/>
    <mergeCell ref="H270:K272"/>
    <mergeCell ref="H267:K267"/>
    <mergeCell ref="M267:S267"/>
    <mergeCell ref="N270:S270"/>
    <mergeCell ref="M268:S269"/>
    <mergeCell ref="N271:O271"/>
    <mergeCell ref="P271:R271"/>
    <mergeCell ref="N258:O258"/>
    <mergeCell ref="P258:R258"/>
    <mergeCell ref="S258:S259"/>
    <mergeCell ref="Q259:R259"/>
    <mergeCell ref="Q273:R273"/>
    <mergeCell ref="Q274:R274"/>
    <mergeCell ref="Q265:R265"/>
    <mergeCell ref="P227:R227"/>
    <mergeCell ref="S227:S228"/>
    <mergeCell ref="M236:S236"/>
    <mergeCell ref="M237:S238"/>
    <mergeCell ref="L239:L241"/>
    <mergeCell ref="M239:M241"/>
    <mergeCell ref="N239:S239"/>
    <mergeCell ref="N240:O240"/>
    <mergeCell ref="P240:R240"/>
    <mergeCell ref="S240:S241"/>
    <mergeCell ref="Q241:R241"/>
    <mergeCell ref="L226:L228"/>
    <mergeCell ref="Q230:R230"/>
    <mergeCell ref="Q264:R264"/>
    <mergeCell ref="S271:S272"/>
    <mergeCell ref="Q272:R272"/>
    <mergeCell ref="H263:K263"/>
    <mergeCell ref="L257:L259"/>
    <mergeCell ref="M257:M259"/>
    <mergeCell ref="A253:S253"/>
    <mergeCell ref="A250:B252"/>
    <mergeCell ref="C250:C252"/>
    <mergeCell ref="M254:S254"/>
    <mergeCell ref="M250:S250"/>
    <mergeCell ref="G251:H251"/>
    <mergeCell ref="I251:L251"/>
    <mergeCell ref="M251:S252"/>
    <mergeCell ref="I252:L252"/>
    <mergeCell ref="A267:B269"/>
    <mergeCell ref="C254:C256"/>
    <mergeCell ref="F254:G254"/>
    <mergeCell ref="F255:G255"/>
    <mergeCell ref="H255:K255"/>
    <mergeCell ref="D257:D259"/>
    <mergeCell ref="E257:E259"/>
    <mergeCell ref="H257:K259"/>
    <mergeCell ref="F269:G269"/>
    <mergeCell ref="F277:G277"/>
    <mergeCell ref="H277:K277"/>
    <mergeCell ref="H274:K274"/>
    <mergeCell ref="F273:G273"/>
    <mergeCell ref="G250:H250"/>
    <mergeCell ref="C267:C269"/>
    <mergeCell ref="F267:G267"/>
    <mergeCell ref="F268:G268"/>
    <mergeCell ref="A257:B259"/>
    <mergeCell ref="C257:C259"/>
    <mergeCell ref="F257:G259"/>
    <mergeCell ref="F275:G275"/>
    <mergeCell ref="H275:K275"/>
    <mergeCell ref="H273:K273"/>
    <mergeCell ref="F274:G274"/>
    <mergeCell ref="I250:L250"/>
    <mergeCell ref="E251:F251"/>
    <mergeCell ref="E250:F250"/>
    <mergeCell ref="A270:B272"/>
    <mergeCell ref="C270:C272"/>
    <mergeCell ref="D270:D272"/>
    <mergeCell ref="E270:E272"/>
    <mergeCell ref="L270:L272"/>
    <mergeCell ref="H269:K269"/>
    <mergeCell ref="F264:G264"/>
    <mergeCell ref="H264:K264"/>
    <mergeCell ref="H256:K256"/>
    <mergeCell ref="F256:G256"/>
    <mergeCell ref="A254:B256"/>
    <mergeCell ref="H254:K254"/>
    <mergeCell ref="Q286:R286"/>
    <mergeCell ref="H281:K281"/>
    <mergeCell ref="Q281:R281"/>
    <mergeCell ref="F282:G282"/>
    <mergeCell ref="H282:K282"/>
    <mergeCell ref="Q282:R282"/>
    <mergeCell ref="F278:G278"/>
    <mergeCell ref="H278:K278"/>
    <mergeCell ref="Q278:R278"/>
    <mergeCell ref="F281:G281"/>
    <mergeCell ref="F279:G279"/>
    <mergeCell ref="H279:K279"/>
    <mergeCell ref="Q279:R279"/>
    <mergeCell ref="F280:G280"/>
    <mergeCell ref="H280:K280"/>
    <mergeCell ref="Q280:R280"/>
    <mergeCell ref="Q283:R283"/>
    <mergeCell ref="E252:F252"/>
    <mergeCell ref="G252:H252"/>
    <mergeCell ref="N257:S257"/>
    <mergeCell ref="Q248:R248"/>
    <mergeCell ref="A249:S249"/>
    <mergeCell ref="F236:G236"/>
    <mergeCell ref="F237:G237"/>
    <mergeCell ref="F234:G234"/>
    <mergeCell ref="H236:K236"/>
    <mergeCell ref="H237:K237"/>
    <mergeCell ref="H238:K238"/>
    <mergeCell ref="H248:K248"/>
    <mergeCell ref="F248:G248"/>
    <mergeCell ref="A236:B238"/>
    <mergeCell ref="C236:C238"/>
    <mergeCell ref="A239:B241"/>
    <mergeCell ref="C239:C241"/>
    <mergeCell ref="D239:D241"/>
    <mergeCell ref="E239:E241"/>
    <mergeCell ref="F239:G241"/>
    <mergeCell ref="H239:K241"/>
    <mergeCell ref="F242:G242"/>
    <mergeCell ref="H242:K242"/>
    <mergeCell ref="Q242:R242"/>
    <mergeCell ref="F232:G232"/>
    <mergeCell ref="F233:G233"/>
    <mergeCell ref="F229:G229"/>
    <mergeCell ref="F230:G230"/>
    <mergeCell ref="F231:G231"/>
    <mergeCell ref="F238:G238"/>
    <mergeCell ref="Q180:R180"/>
    <mergeCell ref="E175:E177"/>
    <mergeCell ref="F191:G191"/>
    <mergeCell ref="F184:G184"/>
    <mergeCell ref="H178:K178"/>
    <mergeCell ref="H179:K179"/>
    <mergeCell ref="F178:G178"/>
    <mergeCell ref="F179:G179"/>
    <mergeCell ref="F182:G182"/>
    <mergeCell ref="F183:G183"/>
    <mergeCell ref="H184:K184"/>
    <mergeCell ref="H188:K190"/>
    <mergeCell ref="F188:G190"/>
    <mergeCell ref="H187:K187"/>
    <mergeCell ref="Q221:R221"/>
    <mergeCell ref="M226:M228"/>
    <mergeCell ref="N226:S226"/>
    <mergeCell ref="N227:O227"/>
    <mergeCell ref="F170:G170"/>
    <mergeCell ref="H170:K170"/>
    <mergeCell ref="F157:G157"/>
    <mergeCell ref="A175:B177"/>
    <mergeCell ref="C175:C177"/>
    <mergeCell ref="D175:D177"/>
    <mergeCell ref="M175:M177"/>
    <mergeCell ref="F174:G174"/>
    <mergeCell ref="F175:G177"/>
    <mergeCell ref="H175:K177"/>
    <mergeCell ref="L175:L177"/>
    <mergeCell ref="H172:K172"/>
    <mergeCell ref="H174:K174"/>
    <mergeCell ref="A171:S171"/>
    <mergeCell ref="A172:B174"/>
    <mergeCell ref="C172:C174"/>
    <mergeCell ref="F172:G172"/>
    <mergeCell ref="F173:G173"/>
    <mergeCell ref="H173:K173"/>
    <mergeCell ref="M173:S174"/>
    <mergeCell ref="M172:S172"/>
    <mergeCell ref="A163:B165"/>
    <mergeCell ref="C163:C165"/>
    <mergeCell ref="F163:G163"/>
    <mergeCell ref="A153:B155"/>
    <mergeCell ref="C153:C155"/>
    <mergeCell ref="D153:D155"/>
    <mergeCell ref="E153:E155"/>
    <mergeCell ref="F169:G169"/>
    <mergeCell ref="E166:E168"/>
    <mergeCell ref="F166:G168"/>
    <mergeCell ref="H169:K169"/>
    <mergeCell ref="H151:K151"/>
    <mergeCell ref="H163:K163"/>
    <mergeCell ref="L166:L168"/>
    <mergeCell ref="F162:G162"/>
    <mergeCell ref="H166:K168"/>
    <mergeCell ref="H162:K162"/>
    <mergeCell ref="F160:G160"/>
    <mergeCell ref="H160:K160"/>
    <mergeCell ref="F153:G155"/>
    <mergeCell ref="F151:G151"/>
    <mergeCell ref="F150:G150"/>
    <mergeCell ref="H150:K150"/>
    <mergeCell ref="F161:G161"/>
    <mergeCell ref="H161:K161"/>
    <mergeCell ref="A159:S159"/>
    <mergeCell ref="M160:S160"/>
    <mergeCell ref="M161:S162"/>
    <mergeCell ref="A166:B168"/>
    <mergeCell ref="C166:C168"/>
    <mergeCell ref="D166:D168"/>
    <mergeCell ref="A160:B162"/>
    <mergeCell ref="C160:C162"/>
    <mergeCell ref="M166:M168"/>
    <mergeCell ref="N166:S166"/>
    <mergeCell ref="F152:G152"/>
    <mergeCell ref="H152:K152"/>
    <mergeCell ref="M182:S182"/>
    <mergeCell ref="M183:S184"/>
    <mergeCell ref="A181:S181"/>
    <mergeCell ref="A182:B184"/>
    <mergeCell ref="C182:C184"/>
    <mergeCell ref="H182:K182"/>
    <mergeCell ref="H183:K183"/>
    <mergeCell ref="A188:B190"/>
    <mergeCell ref="C188:C190"/>
    <mergeCell ref="D188:D190"/>
    <mergeCell ref="E188:E190"/>
    <mergeCell ref="A185:B187"/>
    <mergeCell ref="Q198:R198"/>
    <mergeCell ref="Q199:R199"/>
    <mergeCell ref="Q194:R194"/>
    <mergeCell ref="Q195:R195"/>
    <mergeCell ref="Q196:R196"/>
    <mergeCell ref="Q191:R191"/>
    <mergeCell ref="C185:C187"/>
    <mergeCell ref="F185:G185"/>
    <mergeCell ref="H185:K185"/>
    <mergeCell ref="M185:S185"/>
    <mergeCell ref="F186:G186"/>
    <mergeCell ref="H186:K186"/>
    <mergeCell ref="M186:S187"/>
    <mergeCell ref="F187:G187"/>
    <mergeCell ref="Q197:R197"/>
    <mergeCell ref="P189:R189"/>
    <mergeCell ref="Q190:R190"/>
    <mergeCell ref="Q192:R192"/>
    <mergeCell ref="Q193:R193"/>
    <mergeCell ref="L188:L190"/>
    <mergeCell ref="M188:M190"/>
    <mergeCell ref="N188:S188"/>
    <mergeCell ref="N189:O189"/>
    <mergeCell ref="S189:S190"/>
    <mergeCell ref="Q179:R179"/>
    <mergeCell ref="N175:S175"/>
    <mergeCell ref="N176:O176"/>
    <mergeCell ref="P176:R176"/>
    <mergeCell ref="S176:S177"/>
    <mergeCell ref="Q177:R177"/>
    <mergeCell ref="Q178:R178"/>
    <mergeCell ref="N167:O167"/>
    <mergeCell ref="P167:R167"/>
    <mergeCell ref="S167:S168"/>
    <mergeCell ref="Q168:R168"/>
    <mergeCell ref="Q169:R169"/>
    <mergeCell ref="Q170:R170"/>
    <mergeCell ref="F146:G146"/>
    <mergeCell ref="H146:K146"/>
    <mergeCell ref="Q146:R146"/>
    <mergeCell ref="Q158:R158"/>
    <mergeCell ref="Q156:R156"/>
    <mergeCell ref="Q157:R157"/>
    <mergeCell ref="H157:K157"/>
    <mergeCell ref="H156:K156"/>
    <mergeCell ref="F156:G156"/>
    <mergeCell ref="H158:K158"/>
    <mergeCell ref="F158:G158"/>
    <mergeCell ref="M153:M155"/>
    <mergeCell ref="N153:S153"/>
    <mergeCell ref="N154:O154"/>
    <mergeCell ref="P154:R154"/>
    <mergeCell ref="S154:S155"/>
    <mergeCell ref="Q155:R155"/>
    <mergeCell ref="M151:S152"/>
    <mergeCell ref="L153:L155"/>
    <mergeCell ref="A149:S149"/>
    <mergeCell ref="M150:S150"/>
    <mergeCell ref="A150:B152"/>
    <mergeCell ref="C150:C152"/>
    <mergeCell ref="H153:K155"/>
    <mergeCell ref="F133:G133"/>
    <mergeCell ref="H133:K133"/>
    <mergeCell ref="Q133:R133"/>
    <mergeCell ref="F134:G134"/>
    <mergeCell ref="H134:K134"/>
    <mergeCell ref="F141:G141"/>
    <mergeCell ref="H141:K141"/>
    <mergeCell ref="Q141:R141"/>
    <mergeCell ref="F142:G142"/>
    <mergeCell ref="H142:K142"/>
    <mergeCell ref="Q142:R142"/>
    <mergeCell ref="Q134:R134"/>
    <mergeCell ref="F130:G130"/>
    <mergeCell ref="H130:K130"/>
    <mergeCell ref="Q130:R130"/>
    <mergeCell ref="F131:G131"/>
    <mergeCell ref="H131:K131"/>
    <mergeCell ref="Q131:R131"/>
    <mergeCell ref="F132:G132"/>
    <mergeCell ref="H132:K132"/>
    <mergeCell ref="Q132:R132"/>
    <mergeCell ref="F127:G127"/>
    <mergeCell ref="H127:K127"/>
    <mergeCell ref="Q127:R127"/>
    <mergeCell ref="F128:G128"/>
    <mergeCell ref="H128:K128"/>
    <mergeCell ref="Q128:R128"/>
    <mergeCell ref="F129:G129"/>
    <mergeCell ref="H129:K129"/>
    <mergeCell ref="Q129:R129"/>
    <mergeCell ref="F135:G135"/>
    <mergeCell ref="H135:K135"/>
    <mergeCell ref="Q135:R135"/>
    <mergeCell ref="F136:G136"/>
    <mergeCell ref="H136:K136"/>
    <mergeCell ref="Q136:R136"/>
    <mergeCell ref="F137:G137"/>
    <mergeCell ref="H137:K137"/>
    <mergeCell ref="Q137:R137"/>
    <mergeCell ref="F148:G148"/>
    <mergeCell ref="H148:K148"/>
    <mergeCell ref="F138:G138"/>
    <mergeCell ref="H138:K138"/>
    <mergeCell ref="Q138:R138"/>
    <mergeCell ref="F139:G139"/>
    <mergeCell ref="H139:K139"/>
    <mergeCell ref="Q139:R139"/>
    <mergeCell ref="F140:G140"/>
    <mergeCell ref="H140:K140"/>
    <mergeCell ref="Q140:R140"/>
    <mergeCell ref="Q148:R148"/>
    <mergeCell ref="F143:G143"/>
    <mergeCell ref="H143:K143"/>
    <mergeCell ref="F147:G147"/>
    <mergeCell ref="H147:K147"/>
    <mergeCell ref="Q147:R147"/>
    <mergeCell ref="Q143:R143"/>
    <mergeCell ref="F144:G144"/>
    <mergeCell ref="H144:K144"/>
    <mergeCell ref="Q144:R144"/>
    <mergeCell ref="F145:G145"/>
    <mergeCell ref="H145:K145"/>
    <mergeCell ref="Q145:R145"/>
  </mergeCells>
  <dataValidations count="1">
    <dataValidation allowBlank="1" sqref="B83:B84 B92:B100"/>
  </dataValidations>
  <pageMargins left="0.7" right="0.7" top="0.75" bottom="0.75" header="0" footer="0"/>
  <pageSetup scale="3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opLeftCell="A73" workbookViewId="0">
      <selection activeCell="B102" sqref="B102:B104"/>
    </sheetView>
  </sheetViews>
  <sheetFormatPr defaultRowHeight="15"/>
  <cols>
    <col min="1" max="1" width="13.375" style="128" customWidth="1"/>
    <col min="2" max="2" width="29.375" style="128" customWidth="1"/>
    <col min="3" max="3" width="19.375" style="128" customWidth="1"/>
    <col min="4" max="4" width="17.375" style="128" customWidth="1"/>
    <col min="5" max="5" width="27.125" style="128" customWidth="1"/>
    <col min="6" max="6" width="17.125" style="128" customWidth="1"/>
    <col min="7" max="7" width="23.375" style="128" customWidth="1"/>
    <col min="8" max="8" width="26.125" style="128" customWidth="1"/>
  </cols>
  <sheetData>
    <row r="1" spans="1:8" ht="21">
      <c r="A1" s="127" t="s">
        <v>154</v>
      </c>
    </row>
    <row r="2" spans="1:8" ht="12" customHeight="1" thickBot="1">
      <c r="A2" s="129"/>
    </row>
    <row r="3" spans="1:8" ht="37.5" customHeight="1" thickBot="1">
      <c r="A3" s="773" t="s">
        <v>2</v>
      </c>
      <c r="B3" s="774"/>
      <c r="C3" s="775" t="s">
        <v>155</v>
      </c>
      <c r="D3" s="776"/>
      <c r="E3" s="776"/>
      <c r="F3" s="776"/>
      <c r="G3" s="776"/>
      <c r="H3" s="777"/>
    </row>
    <row r="4" spans="1:8" ht="15.75" thickBot="1">
      <c r="A4" s="778" t="s">
        <v>49</v>
      </c>
      <c r="B4" s="779"/>
      <c r="C4" s="780"/>
      <c r="D4" s="781"/>
      <c r="E4" s="781"/>
      <c r="F4" s="781"/>
      <c r="G4" s="781"/>
      <c r="H4" s="782"/>
    </row>
    <row r="5" spans="1:8" ht="26.25" thickBot="1">
      <c r="A5" s="783" t="s">
        <v>50</v>
      </c>
      <c r="B5" s="784"/>
      <c r="C5" s="783" t="s">
        <v>156</v>
      </c>
      <c r="D5" s="785"/>
      <c r="E5" s="785"/>
      <c r="F5" s="784"/>
      <c r="G5" s="130" t="s">
        <v>51</v>
      </c>
      <c r="H5" s="130" t="s">
        <v>157</v>
      </c>
    </row>
    <row r="6" spans="1:8" ht="15.75" thickBot="1">
      <c r="A6" s="761" t="s">
        <v>3</v>
      </c>
      <c r="B6" s="764" t="s">
        <v>158</v>
      </c>
      <c r="C6" s="131"/>
      <c r="D6" s="132" t="s">
        <v>4</v>
      </c>
      <c r="E6" s="767" t="s">
        <v>52</v>
      </c>
      <c r="F6" s="768"/>
      <c r="G6" s="132" t="s">
        <v>6</v>
      </c>
      <c r="H6" s="132" t="s">
        <v>53</v>
      </c>
    </row>
    <row r="7" spans="1:8" ht="15.75" thickBot="1">
      <c r="A7" s="762"/>
      <c r="B7" s="765"/>
      <c r="C7" s="132" t="s">
        <v>8</v>
      </c>
      <c r="D7" s="131">
        <v>2023</v>
      </c>
      <c r="E7" s="769">
        <v>2031</v>
      </c>
      <c r="F7" s="770"/>
      <c r="G7" s="131">
        <v>2037</v>
      </c>
      <c r="H7" s="764" t="s">
        <v>36</v>
      </c>
    </row>
    <row r="8" spans="1:8" ht="15.75" thickBot="1">
      <c r="A8" s="763"/>
      <c r="B8" s="766"/>
      <c r="C8" s="132" t="s">
        <v>9</v>
      </c>
      <c r="D8" s="133">
        <v>154.30000000000001</v>
      </c>
      <c r="E8" s="771">
        <v>270</v>
      </c>
      <c r="F8" s="772"/>
      <c r="G8" s="133">
        <v>350</v>
      </c>
      <c r="H8" s="766"/>
    </row>
    <row r="9" spans="1:8" ht="15.75" thickBot="1">
      <c r="A9" s="788" t="s">
        <v>54</v>
      </c>
      <c r="B9" s="789"/>
      <c r="C9" s="788" t="s">
        <v>159</v>
      </c>
      <c r="D9" s="794"/>
      <c r="E9" s="794"/>
      <c r="F9" s="794"/>
      <c r="G9" s="794"/>
      <c r="H9" s="789"/>
    </row>
    <row r="10" spans="1:8" ht="26.25" thickBot="1">
      <c r="A10" s="761" t="s">
        <v>10</v>
      </c>
      <c r="B10" s="786" t="s">
        <v>160</v>
      </c>
      <c r="C10" s="131"/>
      <c r="D10" s="132" t="s">
        <v>4</v>
      </c>
      <c r="E10" s="132" t="s">
        <v>52</v>
      </c>
      <c r="F10" s="132" t="s">
        <v>52</v>
      </c>
      <c r="G10" s="132" t="s">
        <v>11</v>
      </c>
      <c r="H10" s="132" t="s">
        <v>7</v>
      </c>
    </row>
    <row r="11" spans="1:8" ht="15.75" thickBot="1">
      <c r="A11" s="762"/>
      <c r="B11" s="795"/>
      <c r="C11" s="131" t="s">
        <v>8</v>
      </c>
      <c r="D11" s="131">
        <v>2024</v>
      </c>
      <c r="E11" s="131">
        <v>2029</v>
      </c>
      <c r="F11" s="131">
        <v>2033</v>
      </c>
      <c r="G11" s="131">
        <v>2037</v>
      </c>
      <c r="H11" s="764" t="s">
        <v>36</v>
      </c>
    </row>
    <row r="12" spans="1:8" ht="15.75" thickBot="1">
      <c r="A12" s="763"/>
      <c r="B12" s="787"/>
      <c r="C12" s="134" t="s">
        <v>9</v>
      </c>
      <c r="D12" s="135">
        <v>1400</v>
      </c>
      <c r="E12" s="135">
        <v>1837</v>
      </c>
      <c r="F12" s="135">
        <v>2275</v>
      </c>
      <c r="G12" s="135">
        <v>2712</v>
      </c>
      <c r="H12" s="766"/>
    </row>
    <row r="13" spans="1:8" ht="15.75" thickBot="1">
      <c r="A13" s="788" t="s">
        <v>55</v>
      </c>
      <c r="B13" s="789"/>
      <c r="C13" s="788" t="s">
        <v>161</v>
      </c>
      <c r="D13" s="794"/>
      <c r="E13" s="794"/>
      <c r="F13" s="794"/>
      <c r="G13" s="794"/>
      <c r="H13" s="789"/>
    </row>
    <row r="14" spans="1:8" ht="26.25" thickBot="1">
      <c r="A14" s="761" t="s">
        <v>26</v>
      </c>
      <c r="B14" s="764" t="s">
        <v>162</v>
      </c>
      <c r="C14" s="131"/>
      <c r="D14" s="132" t="s">
        <v>4</v>
      </c>
      <c r="E14" s="132" t="s">
        <v>52</v>
      </c>
      <c r="F14" s="132" t="s">
        <v>52</v>
      </c>
      <c r="G14" s="132" t="s">
        <v>11</v>
      </c>
      <c r="H14" s="132" t="s">
        <v>7</v>
      </c>
    </row>
    <row r="15" spans="1:8" ht="15.75" thickBot="1">
      <c r="A15" s="762"/>
      <c r="B15" s="765"/>
      <c r="C15" s="134" t="s">
        <v>8</v>
      </c>
      <c r="D15" s="136">
        <v>2023</v>
      </c>
      <c r="E15" s="134">
        <v>2029</v>
      </c>
      <c r="F15" s="134">
        <v>2033</v>
      </c>
      <c r="G15" s="134">
        <v>2037</v>
      </c>
      <c r="H15" s="786" t="s">
        <v>36</v>
      </c>
    </row>
    <row r="16" spans="1:8" ht="15.75" thickBot="1">
      <c r="A16" s="763"/>
      <c r="B16" s="766"/>
      <c r="C16" s="137" t="s">
        <v>9</v>
      </c>
      <c r="D16" s="165">
        <v>32.299999999999997</v>
      </c>
      <c r="E16" s="135">
        <v>42.3</v>
      </c>
      <c r="F16" s="135">
        <v>52.3</v>
      </c>
      <c r="G16" s="135">
        <v>62.3</v>
      </c>
      <c r="H16" s="787"/>
    </row>
    <row r="17" spans="1:8" ht="15.75" thickBot="1">
      <c r="A17" s="788" t="s">
        <v>56</v>
      </c>
      <c r="B17" s="789"/>
      <c r="C17" s="790" t="s">
        <v>163</v>
      </c>
      <c r="D17" s="791"/>
      <c r="E17" s="792"/>
      <c r="F17" s="792"/>
      <c r="G17" s="792"/>
      <c r="H17" s="793"/>
    </row>
    <row r="18" spans="1:8" ht="26.25" thickBot="1">
      <c r="A18" s="761" t="s">
        <v>29</v>
      </c>
      <c r="B18" s="764" t="s">
        <v>164</v>
      </c>
      <c r="C18" s="131"/>
      <c r="D18" s="132" t="s">
        <v>4</v>
      </c>
      <c r="E18" s="132" t="s">
        <v>52</v>
      </c>
      <c r="F18" s="132" t="s">
        <v>52</v>
      </c>
      <c r="G18" s="132" t="s">
        <v>11</v>
      </c>
      <c r="H18" s="132" t="s">
        <v>7</v>
      </c>
    </row>
    <row r="19" spans="1:8" ht="15.75" thickBot="1">
      <c r="A19" s="762"/>
      <c r="B19" s="765"/>
      <c r="C19" s="134" t="s">
        <v>8</v>
      </c>
      <c r="D19" s="136">
        <v>2023</v>
      </c>
      <c r="E19" s="134">
        <v>2029</v>
      </c>
      <c r="F19" s="134">
        <v>2033</v>
      </c>
      <c r="G19" s="134">
        <v>2037</v>
      </c>
      <c r="H19" s="786" t="s">
        <v>36</v>
      </c>
    </row>
    <row r="20" spans="1:8" ht="15.75" thickBot="1">
      <c r="A20" s="763"/>
      <c r="B20" s="766"/>
      <c r="C20" s="137" t="s">
        <v>9</v>
      </c>
      <c r="D20" s="165">
        <v>3</v>
      </c>
      <c r="E20" s="135">
        <v>4</v>
      </c>
      <c r="F20" s="135">
        <v>5.5</v>
      </c>
      <c r="G20" s="135">
        <v>7</v>
      </c>
      <c r="H20" s="787"/>
    </row>
    <row r="21" spans="1:8" ht="15.75" thickBot="1">
      <c r="A21" s="788" t="s">
        <v>165</v>
      </c>
      <c r="B21" s="789"/>
      <c r="C21" s="790" t="s">
        <v>166</v>
      </c>
      <c r="D21" s="791"/>
      <c r="E21" s="792"/>
      <c r="F21" s="792"/>
      <c r="G21" s="792"/>
      <c r="H21" s="793"/>
    </row>
    <row r="22" spans="1:8" ht="26.25" thickBot="1">
      <c r="A22" s="796" t="s">
        <v>30</v>
      </c>
      <c r="B22" s="786" t="s">
        <v>167</v>
      </c>
      <c r="C22" s="131"/>
      <c r="D22" s="132" t="s">
        <v>4</v>
      </c>
      <c r="E22" s="132" t="s">
        <v>52</v>
      </c>
      <c r="F22" s="132" t="s">
        <v>52</v>
      </c>
      <c r="G22" s="132" t="s">
        <v>11</v>
      </c>
      <c r="H22" s="132" t="s">
        <v>7</v>
      </c>
    </row>
    <row r="23" spans="1:8" ht="15.75" thickBot="1">
      <c r="A23" s="797"/>
      <c r="B23" s="795"/>
      <c r="C23" s="131" t="s">
        <v>8</v>
      </c>
      <c r="D23" s="138">
        <v>2025</v>
      </c>
      <c r="E23" s="131">
        <v>2029</v>
      </c>
      <c r="F23" s="131">
        <v>2033</v>
      </c>
      <c r="G23" s="131">
        <v>2037</v>
      </c>
      <c r="H23" s="764" t="s">
        <v>36</v>
      </c>
    </row>
    <row r="24" spans="1:8" ht="15.75" thickBot="1">
      <c r="A24" s="798"/>
      <c r="B24" s="787"/>
      <c r="C24" s="139" t="s">
        <v>9</v>
      </c>
      <c r="D24" s="140">
        <v>2</v>
      </c>
      <c r="E24" s="135">
        <v>7</v>
      </c>
      <c r="F24" s="135">
        <v>12</v>
      </c>
      <c r="G24" s="135">
        <v>17</v>
      </c>
      <c r="H24" s="766"/>
    </row>
    <row r="25" spans="1:8" ht="15.75" thickBot="1">
      <c r="A25" s="790" t="s">
        <v>168</v>
      </c>
      <c r="B25" s="793"/>
      <c r="C25" s="799" t="s">
        <v>169</v>
      </c>
      <c r="D25" s="800"/>
      <c r="E25" s="801"/>
      <c r="F25" s="801"/>
      <c r="G25" s="801"/>
      <c r="H25" s="802"/>
    </row>
    <row r="26" spans="1:8" ht="26.25" thickBot="1">
      <c r="A26" s="796" t="s">
        <v>57</v>
      </c>
      <c r="B26" s="786" t="s">
        <v>170</v>
      </c>
      <c r="C26" s="131"/>
      <c r="D26" s="132" t="s">
        <v>4</v>
      </c>
      <c r="E26" s="132" t="s">
        <v>52</v>
      </c>
      <c r="F26" s="132" t="s">
        <v>52</v>
      </c>
      <c r="G26" s="132" t="s">
        <v>11</v>
      </c>
      <c r="H26" s="132" t="s">
        <v>7</v>
      </c>
    </row>
    <row r="27" spans="1:8" ht="15.75" thickBot="1">
      <c r="A27" s="797"/>
      <c r="B27" s="795"/>
      <c r="C27" s="134" t="s">
        <v>8</v>
      </c>
      <c r="D27" s="134">
        <v>2025</v>
      </c>
      <c r="E27" s="134">
        <v>2029</v>
      </c>
      <c r="F27" s="134">
        <v>2033</v>
      </c>
      <c r="G27" s="134">
        <v>2037</v>
      </c>
      <c r="H27" s="786" t="s">
        <v>36</v>
      </c>
    </row>
    <row r="28" spans="1:8" ht="15.75" thickBot="1">
      <c r="A28" s="798"/>
      <c r="B28" s="787"/>
      <c r="C28" s="134" t="s">
        <v>9</v>
      </c>
      <c r="D28" s="134">
        <v>12.5</v>
      </c>
      <c r="E28" s="134">
        <v>15</v>
      </c>
      <c r="F28" s="134">
        <v>20</v>
      </c>
      <c r="G28" s="134">
        <v>30</v>
      </c>
      <c r="H28" s="787"/>
    </row>
    <row r="29" spans="1:8" ht="15.75" thickBot="1">
      <c r="A29" s="788" t="s">
        <v>58</v>
      </c>
      <c r="B29" s="789"/>
      <c r="C29" s="790" t="s">
        <v>60</v>
      </c>
      <c r="D29" s="792"/>
      <c r="E29" s="792"/>
      <c r="F29" s="792"/>
      <c r="G29" s="792"/>
      <c r="H29" s="793"/>
    </row>
    <row r="30" spans="1:8" ht="26.25" thickBot="1">
      <c r="A30" s="761" t="s">
        <v>59</v>
      </c>
      <c r="B30" s="786" t="s">
        <v>171</v>
      </c>
      <c r="C30" s="131"/>
      <c r="D30" s="132" t="s">
        <v>4</v>
      </c>
      <c r="E30" s="132" t="s">
        <v>52</v>
      </c>
      <c r="F30" s="132" t="s">
        <v>52</v>
      </c>
      <c r="G30" s="132" t="s">
        <v>11</v>
      </c>
      <c r="H30" s="132" t="s">
        <v>7</v>
      </c>
    </row>
    <row r="31" spans="1:8" ht="15.75" thickBot="1">
      <c r="A31" s="762"/>
      <c r="B31" s="795"/>
      <c r="C31" s="131" t="s">
        <v>8</v>
      </c>
      <c r="D31" s="131">
        <v>2025</v>
      </c>
      <c r="E31" s="131">
        <v>2029</v>
      </c>
      <c r="F31" s="131">
        <v>2033</v>
      </c>
      <c r="G31" s="131">
        <v>2037</v>
      </c>
      <c r="H31" s="764" t="s">
        <v>20</v>
      </c>
    </row>
    <row r="32" spans="1:8" ht="15.75" thickBot="1">
      <c r="A32" s="763"/>
      <c r="B32" s="787"/>
      <c r="C32" s="131" t="s">
        <v>9</v>
      </c>
      <c r="D32" s="141">
        <v>0.05</v>
      </c>
      <c r="E32" s="142">
        <v>0.25</v>
      </c>
      <c r="F32" s="142">
        <v>0.35</v>
      </c>
      <c r="G32" s="142">
        <v>0.55000000000000004</v>
      </c>
      <c r="H32" s="766"/>
    </row>
    <row r="33" spans="1:8" ht="15.75" thickBot="1">
      <c r="A33" s="815" t="s">
        <v>172</v>
      </c>
      <c r="B33" s="816"/>
      <c r="C33" s="815" t="s">
        <v>173</v>
      </c>
      <c r="D33" s="817"/>
      <c r="E33" s="817"/>
      <c r="F33" s="817"/>
      <c r="G33" s="817"/>
      <c r="H33" s="816"/>
    </row>
    <row r="34" spans="1:8" ht="26.25" thickBot="1">
      <c r="A34" s="818" t="s">
        <v>61</v>
      </c>
      <c r="B34" s="806" t="s">
        <v>174</v>
      </c>
      <c r="C34" s="143"/>
      <c r="D34" s="144" t="s">
        <v>4</v>
      </c>
      <c r="E34" s="144" t="s">
        <v>52</v>
      </c>
      <c r="F34" s="144" t="s">
        <v>52</v>
      </c>
      <c r="G34" s="144" t="s">
        <v>11</v>
      </c>
      <c r="H34" s="144" t="s">
        <v>7</v>
      </c>
    </row>
    <row r="35" spans="1:8" ht="15.75" thickBot="1">
      <c r="A35" s="819"/>
      <c r="B35" s="807"/>
      <c r="C35" s="143" t="s">
        <v>8</v>
      </c>
      <c r="D35" s="143">
        <v>2025</v>
      </c>
      <c r="E35" s="143">
        <v>2029</v>
      </c>
      <c r="F35" s="143">
        <v>2033</v>
      </c>
      <c r="G35" s="143">
        <v>2037</v>
      </c>
      <c r="H35" s="806" t="s">
        <v>36</v>
      </c>
    </row>
    <row r="36" spans="1:8" ht="15.75" thickBot="1">
      <c r="A36" s="820"/>
      <c r="B36" s="808"/>
      <c r="C36" s="143" t="s">
        <v>9</v>
      </c>
      <c r="D36" s="145">
        <v>115.5</v>
      </c>
      <c r="E36" s="145">
        <v>125</v>
      </c>
      <c r="F36" s="145">
        <v>135</v>
      </c>
      <c r="G36" s="145">
        <v>145</v>
      </c>
      <c r="H36" s="808"/>
    </row>
    <row r="37" spans="1:8" ht="15.75" thickBot="1">
      <c r="A37" s="821" t="s">
        <v>175</v>
      </c>
      <c r="B37" s="822"/>
      <c r="C37" s="815" t="s">
        <v>176</v>
      </c>
      <c r="D37" s="817"/>
      <c r="E37" s="817"/>
      <c r="F37" s="817"/>
      <c r="G37" s="817"/>
      <c r="H37" s="816"/>
    </row>
    <row r="38" spans="1:8" ht="26.25" thickBot="1">
      <c r="A38" s="803" t="s">
        <v>177</v>
      </c>
      <c r="B38" s="806" t="s">
        <v>178</v>
      </c>
      <c r="C38" s="143"/>
      <c r="D38" s="144" t="s">
        <v>4</v>
      </c>
      <c r="E38" s="144" t="s">
        <v>52</v>
      </c>
      <c r="F38" s="144" t="s">
        <v>52</v>
      </c>
      <c r="G38" s="144" t="s">
        <v>11</v>
      </c>
      <c r="H38" s="144" t="s">
        <v>7</v>
      </c>
    </row>
    <row r="39" spans="1:8" ht="15.75" thickBot="1">
      <c r="A39" s="804"/>
      <c r="B39" s="807"/>
      <c r="C39" s="143" t="s">
        <v>8</v>
      </c>
      <c r="D39" s="143">
        <v>2025</v>
      </c>
      <c r="E39" s="143">
        <v>2029</v>
      </c>
      <c r="F39" s="143">
        <v>2033</v>
      </c>
      <c r="G39" s="143">
        <v>2037</v>
      </c>
      <c r="H39" s="806" t="s">
        <v>179</v>
      </c>
    </row>
    <row r="40" spans="1:8" ht="15.75" thickBot="1">
      <c r="A40" s="805"/>
      <c r="B40" s="808"/>
      <c r="C40" s="143" t="s">
        <v>9</v>
      </c>
      <c r="D40" s="146">
        <v>0.14000000000000001</v>
      </c>
      <c r="E40" s="146">
        <v>0.24</v>
      </c>
      <c r="F40" s="146">
        <v>0.34</v>
      </c>
      <c r="G40" s="146">
        <v>0.44</v>
      </c>
      <c r="H40" s="808"/>
    </row>
    <row r="41" spans="1:8" ht="15.75" thickBot="1">
      <c r="A41" s="147" t="s">
        <v>62</v>
      </c>
      <c r="B41" s="809" t="s">
        <v>180</v>
      </c>
      <c r="C41" s="810"/>
      <c r="D41" s="810"/>
      <c r="E41" s="810"/>
      <c r="F41" s="810"/>
      <c r="G41" s="810"/>
      <c r="H41" s="811"/>
    </row>
    <row r="42" spans="1:8" ht="26.25" thickBot="1">
      <c r="A42" s="783" t="s">
        <v>63</v>
      </c>
      <c r="B42" s="784"/>
      <c r="C42" s="812" t="s">
        <v>181</v>
      </c>
      <c r="D42" s="813"/>
      <c r="E42" s="813"/>
      <c r="F42" s="814"/>
      <c r="G42" s="130" t="s">
        <v>51</v>
      </c>
      <c r="H42" s="130" t="s">
        <v>182</v>
      </c>
    </row>
    <row r="43" spans="1:8" ht="15.75" thickBot="1">
      <c r="A43" s="803" t="s">
        <v>183</v>
      </c>
      <c r="B43" s="824" t="s">
        <v>184</v>
      </c>
      <c r="C43" s="148"/>
      <c r="D43" s="149" t="s">
        <v>4</v>
      </c>
      <c r="E43" s="827" t="s">
        <v>52</v>
      </c>
      <c r="F43" s="828"/>
      <c r="G43" s="149" t="s">
        <v>6</v>
      </c>
      <c r="H43" s="149" t="s">
        <v>53</v>
      </c>
    </row>
    <row r="44" spans="1:8" ht="15.75" thickBot="1">
      <c r="A44" s="804"/>
      <c r="B44" s="825"/>
      <c r="C44" s="149" t="s">
        <v>8</v>
      </c>
      <c r="D44" s="148">
        <v>2025</v>
      </c>
      <c r="E44" s="829">
        <v>2031</v>
      </c>
      <c r="F44" s="830"/>
      <c r="G44" s="148">
        <v>2037</v>
      </c>
      <c r="H44" s="831" t="s">
        <v>36</v>
      </c>
    </row>
    <row r="45" spans="1:8" ht="15.75" thickBot="1">
      <c r="A45" s="805"/>
      <c r="B45" s="826"/>
      <c r="C45" s="149" t="s">
        <v>9</v>
      </c>
      <c r="D45" s="150">
        <v>0.25</v>
      </c>
      <c r="E45" s="833">
        <v>0.2</v>
      </c>
      <c r="F45" s="834"/>
      <c r="G45" s="150">
        <v>0.15</v>
      </c>
      <c r="H45" s="832"/>
    </row>
    <row r="46" spans="1:8" ht="15.75" thickBot="1">
      <c r="A46" s="788" t="s">
        <v>64</v>
      </c>
      <c r="B46" s="789"/>
      <c r="C46" s="788" t="s">
        <v>185</v>
      </c>
      <c r="D46" s="794"/>
      <c r="E46" s="794"/>
      <c r="F46" s="794"/>
      <c r="G46" s="794"/>
      <c r="H46" s="789"/>
    </row>
    <row r="47" spans="1:8" ht="26.25" thickBot="1">
      <c r="A47" s="761" t="s">
        <v>38</v>
      </c>
      <c r="B47" s="786" t="s">
        <v>186</v>
      </c>
      <c r="C47" s="131"/>
      <c r="D47" s="132" t="s">
        <v>4</v>
      </c>
      <c r="E47" s="132" t="s">
        <v>52</v>
      </c>
      <c r="F47" s="132" t="s">
        <v>52</v>
      </c>
      <c r="G47" s="132" t="s">
        <v>11</v>
      </c>
      <c r="H47" s="132" t="s">
        <v>7</v>
      </c>
    </row>
    <row r="48" spans="1:8" ht="15.75" thickBot="1">
      <c r="A48" s="762"/>
      <c r="B48" s="795"/>
      <c r="C48" s="131" t="s">
        <v>8</v>
      </c>
      <c r="D48" s="138">
        <v>2025</v>
      </c>
      <c r="E48" s="134">
        <v>2029</v>
      </c>
      <c r="F48" s="134">
        <v>2033</v>
      </c>
      <c r="G48" s="134">
        <v>2037</v>
      </c>
      <c r="H48" s="786" t="s">
        <v>187</v>
      </c>
    </row>
    <row r="49" spans="1:8" ht="15.75" thickBot="1">
      <c r="A49" s="763"/>
      <c r="B49" s="787"/>
      <c r="C49" s="139" t="s">
        <v>9</v>
      </c>
      <c r="D49" s="151">
        <v>2</v>
      </c>
      <c r="E49" s="135">
        <v>7</v>
      </c>
      <c r="F49" s="135">
        <v>16</v>
      </c>
      <c r="G49" s="135">
        <v>30</v>
      </c>
      <c r="H49" s="787"/>
    </row>
    <row r="50" spans="1:8" ht="15.75" thickBot="1">
      <c r="A50" s="788" t="s">
        <v>65</v>
      </c>
      <c r="B50" s="789"/>
      <c r="C50" s="788" t="s">
        <v>188</v>
      </c>
      <c r="D50" s="823"/>
      <c r="E50" s="794"/>
      <c r="F50" s="794"/>
      <c r="G50" s="794"/>
      <c r="H50" s="789"/>
    </row>
    <row r="51" spans="1:8" ht="26.25" thickBot="1">
      <c r="A51" s="761" t="s">
        <v>39</v>
      </c>
      <c r="B51" s="764" t="s">
        <v>189</v>
      </c>
      <c r="C51" s="131"/>
      <c r="D51" s="132" t="s">
        <v>4</v>
      </c>
      <c r="E51" s="132" t="s">
        <v>52</v>
      </c>
      <c r="F51" s="132" t="s">
        <v>52</v>
      </c>
      <c r="G51" s="132" t="s">
        <v>11</v>
      </c>
      <c r="H51" s="132" t="s">
        <v>7</v>
      </c>
    </row>
    <row r="52" spans="1:8" ht="15.75" thickBot="1">
      <c r="A52" s="762"/>
      <c r="B52" s="765"/>
      <c r="C52" s="131" t="s">
        <v>8</v>
      </c>
      <c r="D52" s="131">
        <v>2025</v>
      </c>
      <c r="E52" s="131">
        <v>2029</v>
      </c>
      <c r="F52" s="131">
        <v>2033</v>
      </c>
      <c r="G52" s="131">
        <v>2037</v>
      </c>
      <c r="H52" s="764" t="s">
        <v>190</v>
      </c>
    </row>
    <row r="53" spans="1:8" ht="15.75" thickBot="1">
      <c r="A53" s="763"/>
      <c r="B53" s="766"/>
      <c r="C53" s="131" t="s">
        <v>9</v>
      </c>
      <c r="D53" s="152">
        <v>0.34</v>
      </c>
      <c r="E53" s="152">
        <v>0.4</v>
      </c>
      <c r="F53" s="152">
        <v>0.52500000000000002</v>
      </c>
      <c r="G53" s="152">
        <v>0.69</v>
      </c>
      <c r="H53" s="766"/>
    </row>
    <row r="54" spans="1:8" ht="15.75" thickBot="1">
      <c r="A54" s="788" t="s">
        <v>66</v>
      </c>
      <c r="B54" s="789"/>
      <c r="C54" s="788" t="s">
        <v>191</v>
      </c>
      <c r="D54" s="794"/>
      <c r="E54" s="794"/>
      <c r="F54" s="794"/>
      <c r="G54" s="794"/>
      <c r="H54" s="789"/>
    </row>
    <row r="55" spans="1:8" ht="26.25" thickBot="1">
      <c r="A55" s="761" t="s">
        <v>40</v>
      </c>
      <c r="B55" s="764" t="s">
        <v>192</v>
      </c>
      <c r="C55" s="131"/>
      <c r="D55" s="132" t="s">
        <v>4</v>
      </c>
      <c r="E55" s="132" t="s">
        <v>52</v>
      </c>
      <c r="F55" s="132" t="s">
        <v>52</v>
      </c>
      <c r="G55" s="132" t="s">
        <v>11</v>
      </c>
      <c r="H55" s="132" t="s">
        <v>7</v>
      </c>
    </row>
    <row r="56" spans="1:8" ht="15.75" thickBot="1">
      <c r="A56" s="762"/>
      <c r="B56" s="765"/>
      <c r="C56" s="134" t="s">
        <v>8</v>
      </c>
      <c r="D56" s="134">
        <v>2025</v>
      </c>
      <c r="E56" s="134">
        <v>2029</v>
      </c>
      <c r="F56" s="134">
        <v>2033</v>
      </c>
      <c r="G56" s="134">
        <v>2037</v>
      </c>
      <c r="H56" s="786" t="s">
        <v>193</v>
      </c>
    </row>
    <row r="57" spans="1:8" ht="15.75" thickBot="1">
      <c r="A57" s="763"/>
      <c r="B57" s="766"/>
      <c r="C57" s="134" t="s">
        <v>9</v>
      </c>
      <c r="D57" s="153">
        <v>37</v>
      </c>
      <c r="E57" s="135">
        <v>48</v>
      </c>
      <c r="F57" s="135">
        <v>59</v>
      </c>
      <c r="G57" s="135">
        <v>65</v>
      </c>
      <c r="H57" s="787"/>
    </row>
    <row r="58" spans="1:8" ht="15.75" thickBot="1">
      <c r="A58" s="788" t="s">
        <v>67</v>
      </c>
      <c r="B58" s="789"/>
      <c r="C58" s="790" t="s">
        <v>194</v>
      </c>
      <c r="D58" s="792"/>
      <c r="E58" s="792"/>
      <c r="F58" s="792"/>
      <c r="G58" s="792"/>
      <c r="H58" s="793"/>
    </row>
    <row r="59" spans="1:8" ht="26.25" thickBot="1">
      <c r="A59" s="761" t="s">
        <v>41</v>
      </c>
      <c r="B59" s="786" t="s">
        <v>195</v>
      </c>
      <c r="C59" s="131"/>
      <c r="D59" s="132" t="s">
        <v>4</v>
      </c>
      <c r="E59" s="132" t="s">
        <v>52</v>
      </c>
      <c r="F59" s="132" t="s">
        <v>52</v>
      </c>
      <c r="G59" s="132" t="s">
        <v>11</v>
      </c>
      <c r="H59" s="132" t="s">
        <v>7</v>
      </c>
    </row>
    <row r="60" spans="1:8" ht="15.75" thickBot="1">
      <c r="A60" s="762"/>
      <c r="B60" s="795"/>
      <c r="C60" s="131" t="s">
        <v>8</v>
      </c>
      <c r="D60" s="131">
        <v>2025</v>
      </c>
      <c r="E60" s="131">
        <v>2029</v>
      </c>
      <c r="F60" s="131">
        <v>2033</v>
      </c>
      <c r="G60" s="131">
        <v>2037</v>
      </c>
      <c r="H60" s="764" t="s">
        <v>196</v>
      </c>
    </row>
    <row r="61" spans="1:8" ht="15.75" thickBot="1">
      <c r="A61" s="763"/>
      <c r="B61" s="787"/>
      <c r="C61" s="131" t="s">
        <v>9</v>
      </c>
      <c r="D61" s="135">
        <v>52</v>
      </c>
      <c r="E61" s="135">
        <v>61</v>
      </c>
      <c r="F61" s="135">
        <v>70</v>
      </c>
      <c r="G61" s="135">
        <v>79</v>
      </c>
      <c r="H61" s="766"/>
    </row>
    <row r="62" spans="1:8" ht="26.25" thickBot="1">
      <c r="A62" s="761" t="s">
        <v>197</v>
      </c>
      <c r="B62" s="786" t="s">
        <v>198</v>
      </c>
      <c r="C62" s="131"/>
      <c r="D62" s="132" t="s">
        <v>4</v>
      </c>
      <c r="E62" s="132" t="s">
        <v>52</v>
      </c>
      <c r="F62" s="132" t="s">
        <v>52</v>
      </c>
      <c r="G62" s="132" t="s">
        <v>11</v>
      </c>
      <c r="H62" s="132" t="s">
        <v>7</v>
      </c>
    </row>
    <row r="63" spans="1:8" ht="15.75" thickBot="1">
      <c r="A63" s="762"/>
      <c r="B63" s="795"/>
      <c r="C63" s="131" t="s">
        <v>8</v>
      </c>
      <c r="D63" s="131">
        <v>2025</v>
      </c>
      <c r="E63" s="131">
        <v>2029</v>
      </c>
      <c r="F63" s="131">
        <v>2033</v>
      </c>
      <c r="G63" s="131">
        <v>2037</v>
      </c>
      <c r="H63" s="764" t="s">
        <v>196</v>
      </c>
    </row>
    <row r="64" spans="1:8" ht="15.75" thickBot="1">
      <c r="A64" s="763"/>
      <c r="B64" s="787"/>
      <c r="C64" s="131" t="s">
        <v>9</v>
      </c>
      <c r="D64" s="135">
        <v>27</v>
      </c>
      <c r="E64" s="135">
        <v>40</v>
      </c>
      <c r="F64" s="135">
        <v>55</v>
      </c>
      <c r="G64" s="135">
        <v>79</v>
      </c>
      <c r="H64" s="766"/>
    </row>
    <row r="65" spans="1:8" ht="15.75" thickBot="1">
      <c r="A65" s="788" t="s">
        <v>68</v>
      </c>
      <c r="B65" s="789"/>
      <c r="C65" s="788" t="s">
        <v>199</v>
      </c>
      <c r="D65" s="794"/>
      <c r="E65" s="794"/>
      <c r="F65" s="794"/>
      <c r="G65" s="794"/>
      <c r="H65" s="789"/>
    </row>
    <row r="66" spans="1:8" ht="26.25" thickBot="1">
      <c r="A66" s="761" t="s">
        <v>42</v>
      </c>
      <c r="B66" s="764" t="s">
        <v>200</v>
      </c>
      <c r="C66" s="131"/>
      <c r="D66" s="132" t="s">
        <v>4</v>
      </c>
      <c r="E66" s="132" t="s">
        <v>52</v>
      </c>
      <c r="F66" s="132" t="s">
        <v>52</v>
      </c>
      <c r="G66" s="132" t="s">
        <v>11</v>
      </c>
      <c r="H66" s="132" t="s">
        <v>7</v>
      </c>
    </row>
    <row r="67" spans="1:8" ht="15.75" thickBot="1">
      <c r="A67" s="762"/>
      <c r="B67" s="765"/>
      <c r="C67" s="131" t="s">
        <v>8</v>
      </c>
      <c r="D67" s="136">
        <v>2023</v>
      </c>
      <c r="E67" s="134">
        <v>2029</v>
      </c>
      <c r="F67" s="134">
        <v>2033</v>
      </c>
      <c r="G67" s="134">
        <v>2037</v>
      </c>
      <c r="H67" s="786" t="s">
        <v>196</v>
      </c>
    </row>
    <row r="68" spans="1:8" ht="15.75" thickBot="1">
      <c r="A68" s="763"/>
      <c r="B68" s="766"/>
      <c r="C68" s="139" t="s">
        <v>9</v>
      </c>
      <c r="D68" s="154">
        <v>15</v>
      </c>
      <c r="E68" s="135">
        <v>21</v>
      </c>
      <c r="F68" s="135">
        <v>43</v>
      </c>
      <c r="G68" s="135">
        <v>54</v>
      </c>
      <c r="H68" s="787"/>
    </row>
    <row r="69" spans="1:8" ht="15.75" thickBot="1">
      <c r="A69" s="155" t="s">
        <v>62</v>
      </c>
      <c r="B69" s="769"/>
      <c r="C69" s="844"/>
      <c r="D69" s="845"/>
      <c r="E69" s="844"/>
      <c r="F69" s="844"/>
      <c r="G69" s="844"/>
      <c r="H69" s="770"/>
    </row>
    <row r="70" spans="1:8" ht="15.75" thickBot="1">
      <c r="A70" s="835" t="s">
        <v>69</v>
      </c>
      <c r="B70" s="836"/>
      <c r="C70" s="835" t="s">
        <v>201</v>
      </c>
      <c r="D70" s="837"/>
      <c r="E70" s="837"/>
      <c r="F70" s="837"/>
      <c r="G70" s="837"/>
      <c r="H70" s="836"/>
    </row>
    <row r="71" spans="1:8" ht="26.25" thickBot="1">
      <c r="A71" s="838" t="s">
        <v>43</v>
      </c>
      <c r="B71" s="841" t="s">
        <v>202</v>
      </c>
      <c r="C71" s="211"/>
      <c r="D71" s="212" t="s">
        <v>4</v>
      </c>
      <c r="E71" s="212" t="s">
        <v>52</v>
      </c>
      <c r="F71" s="212" t="s">
        <v>52</v>
      </c>
      <c r="G71" s="212" t="s">
        <v>11</v>
      </c>
      <c r="H71" s="212" t="s">
        <v>7</v>
      </c>
    </row>
    <row r="72" spans="1:8" ht="15.75" thickBot="1">
      <c r="A72" s="839"/>
      <c r="B72" s="842"/>
      <c r="C72" s="211" t="s">
        <v>8</v>
      </c>
      <c r="D72" s="211">
        <v>2025</v>
      </c>
      <c r="E72" s="211">
        <v>2029</v>
      </c>
      <c r="F72" s="211">
        <v>2033</v>
      </c>
      <c r="G72" s="211">
        <v>2037</v>
      </c>
      <c r="H72" s="841" t="s">
        <v>196</v>
      </c>
    </row>
    <row r="73" spans="1:8" ht="15.75" thickBot="1">
      <c r="A73" s="840"/>
      <c r="B73" s="843"/>
      <c r="C73" s="211" t="s">
        <v>9</v>
      </c>
      <c r="D73" s="213">
        <v>0.42859999999999998</v>
      </c>
      <c r="E73" s="213">
        <v>0.55000000000000004</v>
      </c>
      <c r="F73" s="213">
        <v>0.65</v>
      </c>
      <c r="G73" s="213">
        <v>0.75</v>
      </c>
      <c r="H73" s="843"/>
    </row>
    <row r="74" spans="1:8" ht="26.25" thickBot="1">
      <c r="A74" s="838" t="s">
        <v>203</v>
      </c>
      <c r="B74" s="841" t="s">
        <v>204</v>
      </c>
      <c r="C74" s="211"/>
      <c r="D74" s="212" t="s">
        <v>4</v>
      </c>
      <c r="E74" s="212" t="s">
        <v>52</v>
      </c>
      <c r="F74" s="212" t="s">
        <v>52</v>
      </c>
      <c r="G74" s="212" t="s">
        <v>11</v>
      </c>
      <c r="H74" s="212" t="s">
        <v>7</v>
      </c>
    </row>
    <row r="75" spans="1:8" ht="15.75" thickBot="1">
      <c r="A75" s="839"/>
      <c r="B75" s="842"/>
      <c r="C75" s="211" t="s">
        <v>8</v>
      </c>
      <c r="D75" s="211">
        <v>2025</v>
      </c>
      <c r="E75" s="211">
        <v>2029</v>
      </c>
      <c r="F75" s="211">
        <v>2033</v>
      </c>
      <c r="G75" s="211">
        <v>2037</v>
      </c>
      <c r="H75" s="841" t="s">
        <v>196</v>
      </c>
    </row>
    <row r="76" spans="1:8" ht="15.75" thickBot="1">
      <c r="A76" s="840"/>
      <c r="B76" s="843"/>
      <c r="C76" s="211" t="s">
        <v>9</v>
      </c>
      <c r="D76" s="213">
        <v>0.6</v>
      </c>
      <c r="E76" s="213">
        <v>0.65</v>
      </c>
      <c r="F76" s="213">
        <v>0.7</v>
      </c>
      <c r="G76" s="213">
        <v>0.75</v>
      </c>
      <c r="H76" s="843"/>
    </row>
    <row r="77" spans="1:8" ht="15.75" thickBot="1">
      <c r="A77" s="788" t="s">
        <v>70</v>
      </c>
      <c r="B77" s="789"/>
      <c r="C77" s="849" t="s">
        <v>205</v>
      </c>
      <c r="D77" s="850"/>
      <c r="E77" s="850"/>
      <c r="F77" s="850"/>
      <c r="G77" s="850"/>
      <c r="H77" s="851"/>
    </row>
    <row r="78" spans="1:8" ht="26.25" thickBot="1">
      <c r="A78" s="761" t="s">
        <v>44</v>
      </c>
      <c r="B78" s="846" t="s">
        <v>206</v>
      </c>
      <c r="C78" s="131"/>
      <c r="D78" s="132" t="s">
        <v>4</v>
      </c>
      <c r="E78" s="132" t="s">
        <v>52</v>
      </c>
      <c r="F78" s="132" t="s">
        <v>52</v>
      </c>
      <c r="G78" s="132" t="s">
        <v>11</v>
      </c>
      <c r="H78" s="132" t="s">
        <v>7</v>
      </c>
    </row>
    <row r="79" spans="1:8" ht="15.75" thickBot="1">
      <c r="A79" s="762"/>
      <c r="B79" s="847"/>
      <c r="C79" s="131" t="s">
        <v>8</v>
      </c>
      <c r="D79" s="131">
        <v>2025</v>
      </c>
      <c r="E79" s="131">
        <v>2029</v>
      </c>
      <c r="F79" s="131">
        <v>2033</v>
      </c>
      <c r="G79" s="131">
        <v>2037</v>
      </c>
      <c r="H79" s="764" t="s">
        <v>196</v>
      </c>
    </row>
    <row r="80" spans="1:8" ht="15.75" thickBot="1">
      <c r="A80" s="763"/>
      <c r="B80" s="848"/>
      <c r="C80" s="131" t="s">
        <v>9</v>
      </c>
      <c r="D80" s="156">
        <v>0.15</v>
      </c>
      <c r="E80" s="156">
        <v>0.35</v>
      </c>
      <c r="F80" s="156">
        <v>0.55000000000000004</v>
      </c>
      <c r="G80" s="156">
        <v>0.75</v>
      </c>
      <c r="H80" s="766"/>
    </row>
    <row r="81" spans="1:8" ht="15.75" thickBot="1">
      <c r="A81" s="788" t="s">
        <v>207</v>
      </c>
      <c r="B81" s="789"/>
      <c r="C81" s="849" t="s">
        <v>208</v>
      </c>
      <c r="D81" s="850"/>
      <c r="E81" s="850"/>
      <c r="F81" s="850"/>
      <c r="G81" s="850"/>
      <c r="H81" s="851"/>
    </row>
    <row r="82" spans="1:8" ht="26.25" thickBot="1">
      <c r="A82" s="761" t="s">
        <v>209</v>
      </c>
      <c r="B82" s="846" t="s">
        <v>210</v>
      </c>
      <c r="C82" s="131"/>
      <c r="D82" s="132" t="s">
        <v>4</v>
      </c>
      <c r="E82" s="132" t="s">
        <v>52</v>
      </c>
      <c r="F82" s="132" t="s">
        <v>52</v>
      </c>
      <c r="G82" s="132" t="s">
        <v>11</v>
      </c>
      <c r="H82" s="132" t="s">
        <v>7</v>
      </c>
    </row>
    <row r="83" spans="1:8" ht="15.75" thickBot="1">
      <c r="A83" s="762"/>
      <c r="B83" s="847"/>
      <c r="C83" s="131" t="s">
        <v>8</v>
      </c>
      <c r="D83" s="131">
        <v>2025</v>
      </c>
      <c r="E83" s="131">
        <v>2029</v>
      </c>
      <c r="F83" s="131">
        <v>2033</v>
      </c>
      <c r="G83" s="131">
        <v>2037</v>
      </c>
      <c r="H83" s="764" t="s">
        <v>196</v>
      </c>
    </row>
    <row r="84" spans="1:8" ht="15.75" thickBot="1">
      <c r="A84" s="763"/>
      <c r="B84" s="848"/>
      <c r="C84" s="131" t="s">
        <v>9</v>
      </c>
      <c r="D84" s="156">
        <v>0.1</v>
      </c>
      <c r="E84" s="156">
        <v>0.2</v>
      </c>
      <c r="F84" s="156">
        <v>0.35</v>
      </c>
      <c r="G84" s="156">
        <v>0.45</v>
      </c>
      <c r="H84" s="766"/>
    </row>
    <row r="85" spans="1:8" ht="15.75" thickBot="1">
      <c r="A85" s="788" t="s">
        <v>211</v>
      </c>
      <c r="B85" s="789"/>
      <c r="C85" s="788" t="s">
        <v>212</v>
      </c>
      <c r="D85" s="794"/>
      <c r="E85" s="794"/>
      <c r="F85" s="794"/>
      <c r="G85" s="794"/>
      <c r="H85" s="789"/>
    </row>
    <row r="86" spans="1:8" ht="26.25" thickBot="1">
      <c r="A86" s="761" t="s">
        <v>213</v>
      </c>
      <c r="B86" s="846" t="s">
        <v>214</v>
      </c>
      <c r="C86" s="131"/>
      <c r="D86" s="132" t="s">
        <v>4</v>
      </c>
      <c r="E86" s="132" t="s">
        <v>52</v>
      </c>
      <c r="F86" s="132" t="s">
        <v>52</v>
      </c>
      <c r="G86" s="132" t="s">
        <v>11</v>
      </c>
      <c r="H86" s="132" t="s">
        <v>7</v>
      </c>
    </row>
    <row r="87" spans="1:8" ht="15.75" thickBot="1">
      <c r="A87" s="762"/>
      <c r="B87" s="847"/>
      <c r="C87" s="131" t="s">
        <v>8</v>
      </c>
      <c r="D87" s="138">
        <v>2025</v>
      </c>
      <c r="E87" s="131">
        <v>2029</v>
      </c>
      <c r="F87" s="131">
        <v>2033</v>
      </c>
      <c r="G87" s="131">
        <v>2037</v>
      </c>
      <c r="H87" s="764" t="s">
        <v>36</v>
      </c>
    </row>
    <row r="88" spans="1:8" ht="15.75" thickBot="1">
      <c r="A88" s="763"/>
      <c r="B88" s="848"/>
      <c r="C88" s="139" t="s">
        <v>9</v>
      </c>
      <c r="D88" s="157">
        <v>4.0999999999999996</v>
      </c>
      <c r="E88" s="133">
        <v>4.8</v>
      </c>
      <c r="F88" s="133">
        <v>6</v>
      </c>
      <c r="G88" s="133">
        <v>8</v>
      </c>
      <c r="H88" s="766"/>
    </row>
    <row r="89" spans="1:8" ht="15.75" thickBot="1">
      <c r="A89" s="788" t="s">
        <v>215</v>
      </c>
      <c r="B89" s="789"/>
      <c r="C89" s="788" t="s">
        <v>216</v>
      </c>
      <c r="D89" s="823"/>
      <c r="E89" s="794"/>
      <c r="F89" s="794"/>
      <c r="G89" s="794"/>
      <c r="H89" s="789"/>
    </row>
    <row r="90" spans="1:8" ht="26.25" thickBot="1">
      <c r="A90" s="761" t="s">
        <v>217</v>
      </c>
      <c r="B90" s="846" t="s">
        <v>218</v>
      </c>
      <c r="C90" s="131"/>
      <c r="D90" s="158" t="s">
        <v>4</v>
      </c>
      <c r="E90" s="132" t="s">
        <v>52</v>
      </c>
      <c r="F90" s="132" t="s">
        <v>52</v>
      </c>
      <c r="G90" s="132" t="s">
        <v>11</v>
      </c>
      <c r="H90" s="132" t="s">
        <v>7</v>
      </c>
    </row>
    <row r="91" spans="1:8" ht="15.75" thickBot="1">
      <c r="A91" s="762"/>
      <c r="B91" s="847"/>
      <c r="C91" s="139" t="s">
        <v>8</v>
      </c>
      <c r="D91" s="159">
        <v>2025</v>
      </c>
      <c r="E91" s="131">
        <v>2029</v>
      </c>
      <c r="F91" s="131">
        <v>2033</v>
      </c>
      <c r="G91" s="131">
        <v>2037</v>
      </c>
      <c r="H91" s="764" t="s">
        <v>36</v>
      </c>
    </row>
    <row r="92" spans="1:8" ht="15.75" thickBot="1">
      <c r="A92" s="763"/>
      <c r="B92" s="848"/>
      <c r="C92" s="139" t="s">
        <v>9</v>
      </c>
      <c r="D92" s="160">
        <v>3</v>
      </c>
      <c r="E92" s="133">
        <v>5</v>
      </c>
      <c r="F92" s="133">
        <v>7</v>
      </c>
      <c r="G92" s="133">
        <v>8</v>
      </c>
      <c r="H92" s="766"/>
    </row>
    <row r="93" spans="1:8" ht="26.25" thickBot="1">
      <c r="A93" s="783" t="s">
        <v>71</v>
      </c>
      <c r="B93" s="784"/>
      <c r="C93" s="783" t="s">
        <v>219</v>
      </c>
      <c r="D93" s="856"/>
      <c r="E93" s="785"/>
      <c r="F93" s="784"/>
      <c r="G93" s="130" t="s">
        <v>51</v>
      </c>
      <c r="H93" s="130" t="s">
        <v>220</v>
      </c>
    </row>
    <row r="94" spans="1:8" ht="15.75" thickBot="1">
      <c r="A94" s="761" t="s">
        <v>72</v>
      </c>
      <c r="B94" s="846" t="s">
        <v>221</v>
      </c>
      <c r="C94" s="131"/>
      <c r="D94" s="132" t="s">
        <v>4</v>
      </c>
      <c r="E94" s="767" t="s">
        <v>52</v>
      </c>
      <c r="F94" s="768"/>
      <c r="G94" s="132" t="s">
        <v>6</v>
      </c>
      <c r="H94" s="132" t="s">
        <v>53</v>
      </c>
    </row>
    <row r="95" spans="1:8" ht="15.75" thickBot="1">
      <c r="A95" s="762"/>
      <c r="B95" s="847"/>
      <c r="C95" s="132" t="s">
        <v>8</v>
      </c>
      <c r="D95" s="161">
        <v>2025</v>
      </c>
      <c r="E95" s="852">
        <v>2031</v>
      </c>
      <c r="F95" s="853"/>
      <c r="G95" s="161">
        <v>2037</v>
      </c>
      <c r="H95" s="846" t="s">
        <v>20</v>
      </c>
    </row>
    <row r="96" spans="1:8" ht="15.75" thickBot="1">
      <c r="A96" s="763"/>
      <c r="B96" s="848"/>
      <c r="C96" s="132" t="s">
        <v>9</v>
      </c>
      <c r="D96" s="156">
        <v>0.51</v>
      </c>
      <c r="E96" s="854">
        <v>0.52</v>
      </c>
      <c r="F96" s="855"/>
      <c r="G96" s="156">
        <v>0.52</v>
      </c>
      <c r="H96" s="848"/>
    </row>
    <row r="97" spans="1:8" ht="15.75" thickBot="1">
      <c r="A97" s="788" t="s">
        <v>73</v>
      </c>
      <c r="B97" s="789"/>
      <c r="C97" s="788" t="s">
        <v>222</v>
      </c>
      <c r="D97" s="794"/>
      <c r="E97" s="794"/>
      <c r="F97" s="794"/>
      <c r="G97" s="794"/>
      <c r="H97" s="789"/>
    </row>
    <row r="98" spans="1:8" ht="26.25" thickBot="1">
      <c r="A98" s="761" t="s">
        <v>46</v>
      </c>
      <c r="B98" s="764" t="s">
        <v>223</v>
      </c>
      <c r="C98" s="131"/>
      <c r="D98" s="132" t="s">
        <v>4</v>
      </c>
      <c r="E98" s="132" t="s">
        <v>52</v>
      </c>
      <c r="F98" s="132" t="s">
        <v>52</v>
      </c>
      <c r="G98" s="132" t="s">
        <v>11</v>
      </c>
      <c r="H98" s="132" t="s">
        <v>7</v>
      </c>
    </row>
    <row r="99" spans="1:8" ht="15.75" thickBot="1">
      <c r="A99" s="762"/>
      <c r="B99" s="765"/>
      <c r="C99" s="131" t="s">
        <v>8</v>
      </c>
      <c r="D99" s="131">
        <v>2025</v>
      </c>
      <c r="E99" s="131">
        <v>2029</v>
      </c>
      <c r="F99" s="131">
        <v>2033</v>
      </c>
      <c r="G99" s="131">
        <v>2037</v>
      </c>
      <c r="H99" s="764" t="s">
        <v>20</v>
      </c>
    </row>
    <row r="100" spans="1:8" ht="15.75" thickBot="1">
      <c r="A100" s="763"/>
      <c r="B100" s="766"/>
      <c r="C100" s="131" t="s">
        <v>9</v>
      </c>
      <c r="D100" s="156">
        <v>0.05</v>
      </c>
      <c r="E100" s="156">
        <v>0.2</v>
      </c>
      <c r="F100" s="156">
        <v>0.35</v>
      </c>
      <c r="G100" s="156">
        <v>0.5</v>
      </c>
      <c r="H100" s="766"/>
    </row>
    <row r="101" spans="1:8" ht="15.75" thickBot="1">
      <c r="A101" s="788" t="s">
        <v>74</v>
      </c>
      <c r="B101" s="789"/>
      <c r="C101" s="788" t="s">
        <v>224</v>
      </c>
      <c r="D101" s="794"/>
      <c r="E101" s="794"/>
      <c r="F101" s="794"/>
      <c r="G101" s="794"/>
      <c r="H101" s="789"/>
    </row>
    <row r="102" spans="1:8" ht="26.25" thickBot="1">
      <c r="A102" s="761" t="s">
        <v>225</v>
      </c>
      <c r="B102" s="764" t="s">
        <v>249</v>
      </c>
      <c r="C102" s="131"/>
      <c r="D102" s="132" t="s">
        <v>4</v>
      </c>
      <c r="E102" s="132" t="s">
        <v>52</v>
      </c>
      <c r="F102" s="132" t="s">
        <v>52</v>
      </c>
      <c r="G102" s="132" t="s">
        <v>11</v>
      </c>
      <c r="H102" s="132" t="s">
        <v>7</v>
      </c>
    </row>
    <row r="103" spans="1:8" ht="15.75" thickBot="1">
      <c r="A103" s="762"/>
      <c r="B103" s="765"/>
      <c r="C103" s="131" t="s">
        <v>8</v>
      </c>
      <c r="D103" s="131">
        <v>2025</v>
      </c>
      <c r="E103" s="131">
        <v>2029</v>
      </c>
      <c r="F103" s="131">
        <v>2033</v>
      </c>
      <c r="G103" s="131">
        <v>2037</v>
      </c>
      <c r="H103" s="764" t="s">
        <v>20</v>
      </c>
    </row>
    <row r="104" spans="1:8" ht="15.75" thickBot="1">
      <c r="A104" s="763"/>
      <c r="B104" s="766"/>
      <c r="C104" s="131" t="s">
        <v>9</v>
      </c>
      <c r="D104" s="156">
        <v>0.7</v>
      </c>
      <c r="E104" s="156">
        <v>0.75</v>
      </c>
      <c r="F104" s="156">
        <v>0.85</v>
      </c>
      <c r="G104" s="156">
        <v>0.9</v>
      </c>
      <c r="H104" s="766"/>
    </row>
  </sheetData>
  <mergeCells count="136">
    <mergeCell ref="A102:A104"/>
    <mergeCell ref="B102:B104"/>
    <mergeCell ref="H103:H104"/>
    <mergeCell ref="A97:B97"/>
    <mergeCell ref="C97:H97"/>
    <mergeCell ref="A98:A100"/>
    <mergeCell ref="B98:B100"/>
    <mergeCell ref="H99:H100"/>
    <mergeCell ref="A101:B101"/>
    <mergeCell ref="C101:H101"/>
    <mergeCell ref="A94:A96"/>
    <mergeCell ref="B94:B96"/>
    <mergeCell ref="E94:F94"/>
    <mergeCell ref="E95:F95"/>
    <mergeCell ref="H95:H96"/>
    <mergeCell ref="E96:F96"/>
    <mergeCell ref="A89:B89"/>
    <mergeCell ref="C89:H89"/>
    <mergeCell ref="A90:A92"/>
    <mergeCell ref="B90:B92"/>
    <mergeCell ref="H91:H92"/>
    <mergeCell ref="A93:B93"/>
    <mergeCell ref="C93:F93"/>
    <mergeCell ref="A82:A84"/>
    <mergeCell ref="B82:B84"/>
    <mergeCell ref="H83:H84"/>
    <mergeCell ref="A85:B85"/>
    <mergeCell ref="C85:H85"/>
    <mergeCell ref="A86:A88"/>
    <mergeCell ref="B86:B88"/>
    <mergeCell ref="H87:H88"/>
    <mergeCell ref="A77:B77"/>
    <mergeCell ref="C77:H77"/>
    <mergeCell ref="A78:A80"/>
    <mergeCell ref="B78:B80"/>
    <mergeCell ref="H79:H80"/>
    <mergeCell ref="A81:B81"/>
    <mergeCell ref="C81:H81"/>
    <mergeCell ref="A70:B70"/>
    <mergeCell ref="C70:H70"/>
    <mergeCell ref="A71:A73"/>
    <mergeCell ref="B71:B73"/>
    <mergeCell ref="H72:H73"/>
    <mergeCell ref="A74:A76"/>
    <mergeCell ref="B74:B76"/>
    <mergeCell ref="H75:H76"/>
    <mergeCell ref="A65:B65"/>
    <mergeCell ref="C65:H65"/>
    <mergeCell ref="A66:A68"/>
    <mergeCell ref="B66:B68"/>
    <mergeCell ref="H67:H68"/>
    <mergeCell ref="B69:H69"/>
    <mergeCell ref="A58:B58"/>
    <mergeCell ref="C58:H58"/>
    <mergeCell ref="A59:A61"/>
    <mergeCell ref="B59:B61"/>
    <mergeCell ref="H60:H61"/>
    <mergeCell ref="A62:A64"/>
    <mergeCell ref="B62:B64"/>
    <mergeCell ref="H63:H64"/>
    <mergeCell ref="A51:A53"/>
    <mergeCell ref="B51:B53"/>
    <mergeCell ref="H52:H53"/>
    <mergeCell ref="A54:B54"/>
    <mergeCell ref="C54:H54"/>
    <mergeCell ref="A55:A57"/>
    <mergeCell ref="B55:B57"/>
    <mergeCell ref="H56:H57"/>
    <mergeCell ref="A46:B46"/>
    <mergeCell ref="C46:H46"/>
    <mergeCell ref="A47:A49"/>
    <mergeCell ref="B47:B49"/>
    <mergeCell ref="H48:H49"/>
    <mergeCell ref="A50:B50"/>
    <mergeCell ref="C50:H50"/>
    <mergeCell ref="A43:A45"/>
    <mergeCell ref="B43:B45"/>
    <mergeCell ref="E43:F43"/>
    <mergeCell ref="E44:F44"/>
    <mergeCell ref="H44:H45"/>
    <mergeCell ref="E45:F45"/>
    <mergeCell ref="A38:A40"/>
    <mergeCell ref="B38:B40"/>
    <mergeCell ref="H39:H40"/>
    <mergeCell ref="B41:H41"/>
    <mergeCell ref="A42:B42"/>
    <mergeCell ref="C42:F42"/>
    <mergeCell ref="A33:B33"/>
    <mergeCell ref="C33:H33"/>
    <mergeCell ref="A34:A36"/>
    <mergeCell ref="B34:B36"/>
    <mergeCell ref="H35:H36"/>
    <mergeCell ref="A37:B37"/>
    <mergeCell ref="C37:H37"/>
    <mergeCell ref="A26:A28"/>
    <mergeCell ref="B26:B28"/>
    <mergeCell ref="H27:H28"/>
    <mergeCell ref="A29:B29"/>
    <mergeCell ref="C29:H29"/>
    <mergeCell ref="A30:A32"/>
    <mergeCell ref="B30:B32"/>
    <mergeCell ref="H31:H32"/>
    <mergeCell ref="A21:B21"/>
    <mergeCell ref="C21:H21"/>
    <mergeCell ref="A22:A24"/>
    <mergeCell ref="B22:B24"/>
    <mergeCell ref="H23:H24"/>
    <mergeCell ref="A25:B25"/>
    <mergeCell ref="C25:H25"/>
    <mergeCell ref="A14:A16"/>
    <mergeCell ref="B14:B16"/>
    <mergeCell ref="H15:H16"/>
    <mergeCell ref="A17:B17"/>
    <mergeCell ref="C17:H17"/>
    <mergeCell ref="A18:A20"/>
    <mergeCell ref="B18:B20"/>
    <mergeCell ref="H19:H20"/>
    <mergeCell ref="A9:B9"/>
    <mergeCell ref="C9:H9"/>
    <mergeCell ref="A10:A12"/>
    <mergeCell ref="B10:B12"/>
    <mergeCell ref="H11:H12"/>
    <mergeCell ref="A13:B13"/>
    <mergeCell ref="C13:H13"/>
    <mergeCell ref="A6:A8"/>
    <mergeCell ref="B6:B8"/>
    <mergeCell ref="E6:F6"/>
    <mergeCell ref="E7:F7"/>
    <mergeCell ref="H7:H8"/>
    <mergeCell ref="E8:F8"/>
    <mergeCell ref="A3:B3"/>
    <mergeCell ref="C3:H3"/>
    <mergeCell ref="A4:B4"/>
    <mergeCell ref="C4:H4"/>
    <mergeCell ref="A5:B5"/>
    <mergeCell ref="C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workbookViewId="0"/>
  </sheetViews>
  <sheetFormatPr defaultColWidth="14.375" defaultRowHeight="15" customHeight="1"/>
  <cols>
    <col min="1" max="1" width="86.125" customWidth="1"/>
    <col min="2" max="2" width="20" customWidth="1"/>
    <col min="3" max="3" width="22.625" customWidth="1"/>
    <col min="4" max="4" width="15.625" customWidth="1"/>
    <col min="5" max="5" width="12.25" customWidth="1"/>
    <col min="6" max="6" width="19.625" customWidth="1"/>
    <col min="7" max="7" width="13.875" customWidth="1"/>
    <col min="8" max="8" width="12.75" customWidth="1"/>
    <col min="9" max="9" width="21.875" customWidth="1"/>
    <col min="10" max="10" width="8.75" customWidth="1"/>
    <col min="11" max="11" width="35" customWidth="1"/>
    <col min="12" max="20" width="8.75" customWidth="1"/>
  </cols>
  <sheetData>
    <row r="1" spans="1:20" ht="14.25" customHeight="1">
      <c r="A1" s="2" t="s">
        <v>75</v>
      </c>
      <c r="B1" s="3" t="s">
        <v>76</v>
      </c>
      <c r="C1" s="3" t="s">
        <v>77</v>
      </c>
      <c r="D1" s="3" t="s">
        <v>78</v>
      </c>
      <c r="E1" s="4" t="s">
        <v>79</v>
      </c>
      <c r="F1" s="5" t="s">
        <v>80</v>
      </c>
      <c r="G1" s="6" t="s">
        <v>21</v>
      </c>
      <c r="H1" s="5" t="s">
        <v>22</v>
      </c>
      <c r="I1" s="7"/>
      <c r="J1" s="7"/>
      <c r="K1" s="7"/>
      <c r="L1" s="7"/>
      <c r="M1" s="7"/>
      <c r="N1" s="7"/>
      <c r="O1" s="7"/>
      <c r="P1" s="7"/>
      <c r="Q1" s="7"/>
      <c r="R1" s="7"/>
      <c r="S1" s="7"/>
      <c r="T1" s="7"/>
    </row>
    <row r="2" spans="1:20" ht="14.25" customHeight="1">
      <c r="A2" s="8" t="s">
        <v>81</v>
      </c>
      <c r="B2" s="9" t="s">
        <v>82</v>
      </c>
      <c r="C2" s="9" t="s">
        <v>82</v>
      </c>
      <c r="D2" s="9"/>
      <c r="E2" s="10">
        <v>16217570</v>
      </c>
      <c r="F2" s="872">
        <v>15917570</v>
      </c>
      <c r="G2" s="872">
        <v>0</v>
      </c>
      <c r="H2" s="872">
        <v>300000</v>
      </c>
      <c r="I2" s="11"/>
      <c r="J2" s="11"/>
      <c r="K2" s="11"/>
      <c r="L2" s="11"/>
      <c r="M2" s="11"/>
      <c r="N2" s="11"/>
      <c r="O2" s="11"/>
      <c r="P2" s="11"/>
      <c r="Q2" s="11"/>
      <c r="R2" s="11"/>
      <c r="S2" s="11"/>
      <c r="T2" s="11"/>
    </row>
    <row r="3" spans="1:20" ht="14.25" customHeight="1">
      <c r="A3" s="12"/>
      <c r="B3" s="13"/>
      <c r="C3" s="13"/>
      <c r="D3" s="13"/>
      <c r="E3" s="14">
        <f>E2</f>
        <v>16217570</v>
      </c>
      <c r="F3" s="861"/>
      <c r="G3" s="861"/>
      <c r="H3" s="861"/>
      <c r="I3" s="15">
        <f>E3</f>
        <v>16217570</v>
      </c>
      <c r="J3" s="11"/>
      <c r="K3" s="11"/>
      <c r="L3" s="11"/>
      <c r="M3" s="11"/>
      <c r="N3" s="11"/>
      <c r="O3" s="11"/>
      <c r="P3" s="11"/>
      <c r="Q3" s="11"/>
      <c r="R3" s="11"/>
      <c r="S3" s="11"/>
      <c r="T3" s="11"/>
    </row>
    <row r="4" spans="1:20" ht="14.25" customHeight="1">
      <c r="A4" s="2" t="s">
        <v>83</v>
      </c>
      <c r="B4" s="3" t="s">
        <v>76</v>
      </c>
      <c r="C4" s="3" t="s">
        <v>77</v>
      </c>
      <c r="D4" s="3" t="s">
        <v>78</v>
      </c>
      <c r="E4" s="4" t="s">
        <v>79</v>
      </c>
      <c r="F4" s="5" t="s">
        <v>80</v>
      </c>
      <c r="G4" s="6" t="s">
        <v>21</v>
      </c>
      <c r="H4" s="5" t="s">
        <v>22</v>
      </c>
      <c r="I4" s="7"/>
      <c r="J4" s="7"/>
      <c r="K4" s="7"/>
      <c r="L4" s="7"/>
      <c r="M4" s="7"/>
      <c r="N4" s="7"/>
      <c r="O4" s="7"/>
      <c r="P4" s="7"/>
      <c r="Q4" s="7"/>
      <c r="R4" s="7"/>
      <c r="S4" s="7"/>
      <c r="T4" s="7"/>
    </row>
    <row r="5" spans="1:20" ht="14.25" customHeight="1">
      <c r="A5" s="8" t="s">
        <v>84</v>
      </c>
      <c r="B5" s="9" t="s">
        <v>82</v>
      </c>
      <c r="C5" s="9" t="s">
        <v>82</v>
      </c>
      <c r="D5" s="9"/>
      <c r="E5" s="16">
        <v>1150000</v>
      </c>
      <c r="F5" s="863">
        <v>0</v>
      </c>
      <c r="G5" s="17"/>
      <c r="H5" s="863">
        <v>1150000</v>
      </c>
      <c r="I5" s="11"/>
      <c r="J5" s="11"/>
      <c r="K5" s="11"/>
      <c r="L5" s="11"/>
      <c r="M5" s="11"/>
      <c r="N5" s="11"/>
      <c r="O5" s="11"/>
      <c r="P5" s="11"/>
      <c r="Q5" s="11"/>
      <c r="R5" s="11"/>
      <c r="S5" s="11"/>
      <c r="T5" s="11"/>
    </row>
    <row r="6" spans="1:20" ht="14.25" customHeight="1">
      <c r="A6" s="12"/>
      <c r="B6" s="13"/>
      <c r="C6" s="18"/>
      <c r="D6" s="18"/>
      <c r="E6" s="14">
        <f>E5</f>
        <v>1150000</v>
      </c>
      <c r="F6" s="861"/>
      <c r="G6" s="19"/>
      <c r="H6" s="861"/>
      <c r="I6" s="15">
        <f>E6</f>
        <v>1150000</v>
      </c>
      <c r="J6" s="11"/>
      <c r="K6" s="11"/>
      <c r="L6" s="11"/>
      <c r="M6" s="11"/>
      <c r="N6" s="11"/>
      <c r="O6" s="11"/>
      <c r="P6" s="11"/>
      <c r="Q6" s="11"/>
      <c r="R6" s="11"/>
      <c r="S6" s="11"/>
      <c r="T6" s="11"/>
    </row>
    <row r="7" spans="1:20" ht="14.25" customHeight="1">
      <c r="A7" s="2" t="s">
        <v>85</v>
      </c>
      <c r="B7" s="3" t="s">
        <v>76</v>
      </c>
      <c r="C7" s="3" t="s">
        <v>77</v>
      </c>
      <c r="D7" s="3" t="s">
        <v>78</v>
      </c>
      <c r="E7" s="4" t="s">
        <v>79</v>
      </c>
      <c r="F7" s="5" t="s">
        <v>80</v>
      </c>
      <c r="G7" s="6" t="s">
        <v>21</v>
      </c>
      <c r="H7" s="5" t="s">
        <v>22</v>
      </c>
      <c r="I7" s="7"/>
      <c r="J7" s="7"/>
      <c r="K7" s="7"/>
      <c r="L7" s="7"/>
      <c r="M7" s="7"/>
      <c r="N7" s="7"/>
      <c r="O7" s="7"/>
      <c r="P7" s="7"/>
      <c r="Q7" s="7"/>
      <c r="R7" s="7"/>
      <c r="S7" s="7"/>
      <c r="T7" s="7"/>
    </row>
    <row r="8" spans="1:20" ht="14.25" customHeight="1">
      <c r="A8" s="8" t="s">
        <v>86</v>
      </c>
      <c r="B8" s="857">
        <v>120000</v>
      </c>
      <c r="C8" s="858"/>
      <c r="D8" s="9"/>
      <c r="E8" s="16">
        <v>120000</v>
      </c>
      <c r="F8" s="863">
        <v>120000</v>
      </c>
      <c r="G8" s="17"/>
      <c r="H8" s="863">
        <v>0</v>
      </c>
      <c r="I8" s="11"/>
      <c r="J8" s="11"/>
      <c r="K8" s="11"/>
      <c r="L8" s="11"/>
      <c r="M8" s="11"/>
      <c r="N8" s="11"/>
      <c r="O8" s="11"/>
      <c r="P8" s="11"/>
      <c r="Q8" s="11"/>
      <c r="R8" s="11"/>
      <c r="S8" s="11"/>
      <c r="T8" s="11"/>
    </row>
    <row r="9" spans="1:20" ht="14.25" customHeight="1">
      <c r="A9" s="12"/>
      <c r="B9" s="13"/>
      <c r="C9" s="18"/>
      <c r="D9" s="18"/>
      <c r="E9" s="14">
        <f>E8</f>
        <v>120000</v>
      </c>
      <c r="F9" s="861"/>
      <c r="G9" s="19"/>
      <c r="H9" s="861"/>
      <c r="I9" s="15">
        <f>E9</f>
        <v>120000</v>
      </c>
      <c r="J9" s="11"/>
      <c r="K9" s="11"/>
      <c r="L9" s="11"/>
      <c r="M9" s="11"/>
      <c r="N9" s="11"/>
      <c r="O9" s="11"/>
      <c r="P9" s="11"/>
      <c r="Q9" s="11"/>
      <c r="R9" s="11"/>
      <c r="S9" s="11"/>
      <c r="T9" s="11"/>
    </row>
    <row r="10" spans="1:20" ht="14.25" customHeight="1">
      <c r="A10" s="2" t="s">
        <v>87</v>
      </c>
      <c r="B10" s="3" t="s">
        <v>76</v>
      </c>
      <c r="C10" s="3" t="s">
        <v>77</v>
      </c>
      <c r="D10" s="3" t="s">
        <v>78</v>
      </c>
      <c r="E10" s="4" t="s">
        <v>79</v>
      </c>
      <c r="F10" s="5" t="s">
        <v>80</v>
      </c>
      <c r="G10" s="6" t="s">
        <v>21</v>
      </c>
      <c r="H10" s="5" t="s">
        <v>22</v>
      </c>
      <c r="I10" s="7"/>
      <c r="J10" s="7"/>
      <c r="K10" s="7"/>
      <c r="L10" s="7"/>
      <c r="M10" s="7"/>
      <c r="N10" s="7"/>
      <c r="O10" s="7"/>
      <c r="P10" s="7"/>
      <c r="Q10" s="7"/>
      <c r="R10" s="7"/>
      <c r="S10" s="7"/>
      <c r="T10" s="7"/>
    </row>
    <row r="11" spans="1:20" ht="14.25" customHeight="1">
      <c r="A11" s="8" t="s">
        <v>88</v>
      </c>
      <c r="B11" s="16">
        <v>640000</v>
      </c>
      <c r="C11" s="9"/>
      <c r="D11" s="9"/>
      <c r="E11" s="16">
        <v>640000</v>
      </c>
      <c r="F11" s="863">
        <v>3540000</v>
      </c>
      <c r="G11" s="17"/>
      <c r="H11" s="863">
        <v>600000</v>
      </c>
      <c r="I11" s="11"/>
      <c r="J11" s="11"/>
      <c r="K11" s="11"/>
      <c r="L11" s="11"/>
      <c r="M11" s="11"/>
      <c r="N11" s="11"/>
      <c r="O11" s="11"/>
      <c r="P11" s="11"/>
      <c r="Q11" s="11"/>
      <c r="R11" s="11"/>
      <c r="S11" s="11"/>
      <c r="T11" s="11"/>
    </row>
    <row r="12" spans="1:20" ht="14.25" customHeight="1">
      <c r="A12" s="8" t="s">
        <v>89</v>
      </c>
      <c r="B12" s="857">
        <v>3500000</v>
      </c>
      <c r="C12" s="858"/>
      <c r="D12" s="9"/>
      <c r="E12" s="16">
        <v>3500000</v>
      </c>
      <c r="F12" s="860"/>
      <c r="G12" s="20"/>
      <c r="H12" s="860"/>
      <c r="I12" s="11"/>
      <c r="J12" s="11"/>
      <c r="K12" s="11"/>
      <c r="L12" s="11"/>
      <c r="M12" s="11"/>
      <c r="N12" s="11"/>
      <c r="O12" s="11"/>
      <c r="P12" s="11"/>
      <c r="Q12" s="11"/>
      <c r="R12" s="11"/>
      <c r="S12" s="11"/>
      <c r="T12" s="11"/>
    </row>
    <row r="13" spans="1:20" ht="14.25" customHeight="1">
      <c r="A13" s="12"/>
      <c r="B13" s="13"/>
      <c r="C13" s="13"/>
      <c r="D13" s="13"/>
      <c r="E13" s="14">
        <f>E11+E12</f>
        <v>4140000</v>
      </c>
      <c r="F13" s="861"/>
      <c r="G13" s="19"/>
      <c r="H13" s="861"/>
      <c r="I13" s="15">
        <f>E13</f>
        <v>4140000</v>
      </c>
      <c r="J13" s="11"/>
      <c r="K13" s="11"/>
      <c r="L13" s="11"/>
      <c r="M13" s="11"/>
      <c r="N13" s="11"/>
      <c r="O13" s="11"/>
      <c r="P13" s="11"/>
      <c r="Q13" s="11"/>
      <c r="R13" s="11"/>
      <c r="S13" s="11"/>
      <c r="T13" s="11"/>
    </row>
    <row r="14" spans="1:20" ht="14.25" customHeight="1">
      <c r="A14" s="2" t="s">
        <v>90</v>
      </c>
      <c r="B14" s="3" t="s">
        <v>76</v>
      </c>
      <c r="C14" s="3" t="s">
        <v>77</v>
      </c>
      <c r="D14" s="3" t="s">
        <v>78</v>
      </c>
      <c r="E14" s="4" t="s">
        <v>79</v>
      </c>
      <c r="F14" s="5" t="s">
        <v>80</v>
      </c>
      <c r="G14" s="6" t="s">
        <v>21</v>
      </c>
      <c r="H14" s="5" t="s">
        <v>22</v>
      </c>
      <c r="I14" s="7"/>
      <c r="J14" s="7"/>
      <c r="K14" s="7"/>
      <c r="L14" s="7"/>
      <c r="M14" s="7"/>
      <c r="N14" s="7"/>
      <c r="O14" s="7"/>
      <c r="P14" s="7"/>
      <c r="Q14" s="7"/>
      <c r="R14" s="7"/>
      <c r="S14" s="7"/>
      <c r="T14" s="7"/>
    </row>
    <row r="15" spans="1:20" ht="14.25" customHeight="1">
      <c r="A15" s="21" t="s">
        <v>91</v>
      </c>
      <c r="B15" s="22">
        <v>4650000</v>
      </c>
      <c r="C15" s="23"/>
      <c r="D15" s="23"/>
      <c r="E15" s="22">
        <v>4650000</v>
      </c>
      <c r="F15" s="863">
        <v>400000</v>
      </c>
      <c r="G15" s="24"/>
      <c r="H15" s="859">
        <v>65250000</v>
      </c>
      <c r="I15" s="25"/>
      <c r="J15" s="25"/>
      <c r="K15" s="25"/>
      <c r="L15" s="25"/>
      <c r="M15" s="25"/>
      <c r="N15" s="25"/>
      <c r="O15" s="25"/>
      <c r="P15" s="25"/>
      <c r="Q15" s="25"/>
      <c r="R15" s="25"/>
      <c r="S15" s="25"/>
      <c r="T15" s="25"/>
    </row>
    <row r="16" spans="1:20" ht="14.25" customHeight="1">
      <c r="A16" s="26" t="s">
        <v>92</v>
      </c>
      <c r="B16" s="23"/>
      <c r="C16" s="22">
        <v>61000000</v>
      </c>
      <c r="D16" s="23"/>
      <c r="E16" s="22">
        <v>61000000</v>
      </c>
      <c r="F16" s="860"/>
      <c r="G16" s="27"/>
      <c r="H16" s="860"/>
      <c r="I16" s="25"/>
      <c r="J16" s="25"/>
      <c r="K16" s="25"/>
      <c r="L16" s="25"/>
      <c r="M16" s="25"/>
      <c r="N16" s="25"/>
      <c r="O16" s="25"/>
      <c r="P16" s="25"/>
      <c r="Q16" s="25"/>
      <c r="R16" s="25"/>
      <c r="S16" s="25"/>
      <c r="T16" s="28"/>
    </row>
    <row r="17" spans="1:20" ht="14.25" customHeight="1">
      <c r="A17" s="866"/>
      <c r="B17" s="865"/>
      <c r="C17" s="865"/>
      <c r="D17" s="858"/>
      <c r="E17" s="29">
        <f>SUM(E15:E16)</f>
        <v>65650000</v>
      </c>
      <c r="F17" s="861"/>
      <c r="G17" s="30"/>
      <c r="H17" s="861"/>
      <c r="I17" s="15">
        <f>E17</f>
        <v>65650000</v>
      </c>
      <c r="J17" s="7"/>
      <c r="K17" s="7"/>
      <c r="L17" s="7"/>
      <c r="M17" s="7"/>
      <c r="N17" s="7"/>
      <c r="O17" s="7"/>
      <c r="P17" s="7"/>
      <c r="Q17" s="7"/>
      <c r="R17" s="7"/>
      <c r="S17" s="7"/>
    </row>
    <row r="18" spans="1:20" ht="14.25" customHeight="1">
      <c r="A18" s="2" t="s">
        <v>93</v>
      </c>
      <c r="B18" s="3" t="s">
        <v>76</v>
      </c>
      <c r="C18" s="3" t="s">
        <v>77</v>
      </c>
      <c r="D18" s="3" t="s">
        <v>78</v>
      </c>
      <c r="E18" s="4" t="s">
        <v>79</v>
      </c>
      <c r="F18" s="5" t="s">
        <v>80</v>
      </c>
      <c r="G18" s="6" t="s">
        <v>21</v>
      </c>
      <c r="H18" s="5" t="s">
        <v>22</v>
      </c>
      <c r="I18" s="7"/>
      <c r="J18" s="7"/>
      <c r="K18" s="7"/>
      <c r="L18" s="7"/>
      <c r="M18" s="7"/>
      <c r="N18" s="7"/>
      <c r="O18" s="7"/>
      <c r="P18" s="7"/>
      <c r="Q18" s="7"/>
      <c r="R18" s="7"/>
      <c r="S18" s="7"/>
      <c r="T18" s="7"/>
    </row>
    <row r="19" spans="1:20" ht="14.25" customHeight="1">
      <c r="A19" s="31" t="s">
        <v>94</v>
      </c>
      <c r="B19" s="22">
        <v>110000</v>
      </c>
      <c r="C19" s="32"/>
      <c r="D19" s="32"/>
      <c r="E19" s="22">
        <v>110000</v>
      </c>
      <c r="F19" s="863">
        <v>110000</v>
      </c>
      <c r="G19" s="24"/>
      <c r="H19" s="859">
        <v>500000</v>
      </c>
      <c r="I19" s="28"/>
      <c r="J19" s="28"/>
      <c r="K19" s="28"/>
      <c r="L19" s="28"/>
      <c r="M19" s="28"/>
      <c r="N19" s="28"/>
      <c r="O19" s="28"/>
      <c r="P19" s="28"/>
      <c r="Q19" s="28"/>
      <c r="R19" s="28"/>
      <c r="S19" s="28"/>
      <c r="T19" s="28"/>
    </row>
    <row r="20" spans="1:20" ht="14.25" customHeight="1">
      <c r="A20" s="31" t="s">
        <v>33</v>
      </c>
      <c r="B20" s="33"/>
      <c r="C20" s="22">
        <v>500000</v>
      </c>
      <c r="D20" s="34"/>
      <c r="E20" s="22">
        <v>500000</v>
      </c>
      <c r="F20" s="860"/>
      <c r="G20" s="27"/>
      <c r="H20" s="860"/>
      <c r="I20" s="28"/>
      <c r="J20" s="28"/>
      <c r="K20" s="28"/>
      <c r="L20" s="28"/>
      <c r="M20" s="28"/>
      <c r="N20" s="28"/>
      <c r="O20" s="28"/>
      <c r="P20" s="28"/>
      <c r="Q20" s="28"/>
      <c r="R20" s="28"/>
      <c r="S20" s="28"/>
      <c r="T20" s="28"/>
    </row>
    <row r="21" spans="1:20" ht="14.25" customHeight="1">
      <c r="A21" s="864"/>
      <c r="B21" s="865"/>
      <c r="C21" s="865"/>
      <c r="D21" s="858"/>
      <c r="E21" s="29">
        <f>SUM(E19:E20)</f>
        <v>610000</v>
      </c>
      <c r="F21" s="861"/>
      <c r="G21" s="30"/>
      <c r="H21" s="861"/>
      <c r="I21" s="15">
        <f>E21</f>
        <v>610000</v>
      </c>
    </row>
    <row r="22" spans="1:20" ht="14.25" customHeight="1">
      <c r="A22" s="2" t="s">
        <v>95</v>
      </c>
      <c r="B22" s="3" t="s">
        <v>76</v>
      </c>
      <c r="C22" s="3" t="s">
        <v>77</v>
      </c>
      <c r="D22" s="3" t="s">
        <v>78</v>
      </c>
      <c r="E22" s="4" t="s">
        <v>79</v>
      </c>
      <c r="F22" s="5" t="s">
        <v>80</v>
      </c>
      <c r="G22" s="6" t="s">
        <v>21</v>
      </c>
      <c r="H22" s="5" t="s">
        <v>22</v>
      </c>
      <c r="I22" s="7"/>
      <c r="J22" s="7"/>
      <c r="K22" s="7"/>
      <c r="L22" s="7"/>
      <c r="M22" s="7"/>
      <c r="N22" s="7"/>
      <c r="O22" s="7"/>
      <c r="P22" s="7"/>
      <c r="Q22" s="7"/>
      <c r="R22" s="7"/>
      <c r="S22" s="7"/>
      <c r="T22" s="7"/>
    </row>
    <row r="23" spans="1:20" ht="14.25" customHeight="1">
      <c r="A23" s="35" t="s">
        <v>96</v>
      </c>
      <c r="B23" s="32"/>
      <c r="C23" s="22">
        <v>2000000</v>
      </c>
      <c r="D23" s="32"/>
      <c r="E23" s="22">
        <v>2000000</v>
      </c>
      <c r="F23" s="863">
        <v>2000000</v>
      </c>
      <c r="G23" s="24"/>
      <c r="H23" s="859">
        <v>0</v>
      </c>
      <c r="I23" s="15"/>
    </row>
    <row r="24" spans="1:20" ht="14.25" customHeight="1">
      <c r="A24" s="32"/>
      <c r="B24" s="32"/>
      <c r="C24" s="32"/>
      <c r="D24" s="32"/>
      <c r="E24" s="36">
        <f>E23</f>
        <v>2000000</v>
      </c>
      <c r="F24" s="861"/>
      <c r="G24" s="30"/>
      <c r="H24" s="861"/>
      <c r="I24" s="15">
        <f>E24</f>
        <v>2000000</v>
      </c>
    </row>
    <row r="25" spans="1:20" ht="14.25" customHeight="1">
      <c r="A25" s="2" t="s">
        <v>97</v>
      </c>
      <c r="B25" s="3" t="s">
        <v>76</v>
      </c>
      <c r="C25" s="3" t="s">
        <v>77</v>
      </c>
      <c r="D25" s="3" t="s">
        <v>78</v>
      </c>
      <c r="E25" s="4" t="s">
        <v>79</v>
      </c>
      <c r="F25" s="5" t="s">
        <v>80</v>
      </c>
      <c r="G25" s="6" t="s">
        <v>21</v>
      </c>
      <c r="H25" s="5" t="s">
        <v>22</v>
      </c>
      <c r="I25" s="7"/>
      <c r="J25" s="7"/>
      <c r="K25" s="7"/>
      <c r="L25" s="7"/>
      <c r="M25" s="7"/>
      <c r="N25" s="7"/>
      <c r="O25" s="7"/>
      <c r="P25" s="7"/>
      <c r="Q25" s="7"/>
      <c r="R25" s="7"/>
      <c r="S25" s="7"/>
      <c r="T25" s="7"/>
    </row>
    <row r="26" spans="1:20" ht="14.25" customHeight="1">
      <c r="A26" s="37" t="s">
        <v>98</v>
      </c>
      <c r="B26" s="38"/>
      <c r="C26" s="39" t="s">
        <v>82</v>
      </c>
      <c r="D26" s="40" t="s">
        <v>99</v>
      </c>
      <c r="E26" s="41"/>
      <c r="F26" s="863">
        <v>1569578.89</v>
      </c>
      <c r="G26" s="863">
        <v>23321922</v>
      </c>
      <c r="H26" s="863">
        <v>35947700</v>
      </c>
      <c r="I26" s="42"/>
      <c r="J26" s="42"/>
      <c r="K26" s="42"/>
      <c r="L26" s="42"/>
      <c r="M26" s="42"/>
      <c r="N26" s="42"/>
      <c r="O26" s="42"/>
      <c r="P26" s="42"/>
      <c r="Q26" s="42"/>
      <c r="R26" s="42"/>
      <c r="S26" s="42"/>
      <c r="T26" s="43"/>
    </row>
    <row r="27" spans="1:20" ht="14.25" customHeight="1">
      <c r="A27" s="26" t="s">
        <v>100</v>
      </c>
      <c r="B27" s="22">
        <v>4636000</v>
      </c>
      <c r="C27" s="32"/>
      <c r="D27" s="23" t="s">
        <v>101</v>
      </c>
      <c r="E27" s="22">
        <v>4636000</v>
      </c>
      <c r="F27" s="860"/>
      <c r="G27" s="860"/>
      <c r="H27" s="860"/>
      <c r="I27" s="44"/>
      <c r="J27" s="44"/>
      <c r="K27" s="44"/>
      <c r="L27" s="44"/>
      <c r="M27" s="44"/>
      <c r="N27" s="44"/>
      <c r="O27" s="44"/>
      <c r="P27" s="44"/>
      <c r="Q27" s="44"/>
      <c r="R27" s="44"/>
      <c r="S27" s="44"/>
      <c r="T27" s="43"/>
    </row>
    <row r="28" spans="1:20" ht="14.25" customHeight="1">
      <c r="A28" s="37" t="s">
        <v>100</v>
      </c>
      <c r="B28" s="45"/>
      <c r="C28" s="46">
        <f>37600000-3571799.17</f>
        <v>34028200.829999998</v>
      </c>
      <c r="D28" s="39" t="s">
        <v>102</v>
      </c>
      <c r="E28" s="46">
        <f>37600000-3571799.17</f>
        <v>34028200.829999998</v>
      </c>
      <c r="F28" s="860"/>
      <c r="G28" s="860"/>
      <c r="H28" s="860"/>
      <c r="I28" s="42"/>
      <c r="J28" s="42"/>
      <c r="K28" s="42"/>
      <c r="L28" s="42"/>
      <c r="M28" s="42"/>
      <c r="N28" s="42"/>
      <c r="O28" s="42"/>
      <c r="P28" s="42"/>
      <c r="Q28" s="42"/>
      <c r="R28" s="42"/>
      <c r="S28" s="42"/>
      <c r="T28" s="47"/>
    </row>
    <row r="29" spans="1:20" ht="14.25" customHeight="1">
      <c r="A29" s="37" t="s">
        <v>103</v>
      </c>
      <c r="B29" s="48">
        <v>1570000</v>
      </c>
      <c r="C29" s="45"/>
      <c r="D29" s="39" t="s">
        <v>104</v>
      </c>
      <c r="E29" s="48">
        <v>1570000</v>
      </c>
      <c r="F29" s="860"/>
      <c r="G29" s="860"/>
      <c r="H29" s="860"/>
      <c r="I29" s="42"/>
      <c r="J29" s="42"/>
      <c r="K29" s="42"/>
      <c r="L29" s="42"/>
      <c r="M29" s="42"/>
      <c r="N29" s="42"/>
      <c r="O29" s="42"/>
      <c r="P29" s="42"/>
      <c r="Q29" s="42"/>
      <c r="R29" s="42"/>
      <c r="S29" s="42"/>
      <c r="T29" s="43"/>
    </row>
    <row r="30" spans="1:20" ht="14.25" customHeight="1">
      <c r="A30" s="37" t="s">
        <v>103</v>
      </c>
      <c r="B30" s="45"/>
      <c r="C30" s="46">
        <v>4500000</v>
      </c>
      <c r="D30" s="39" t="s">
        <v>105</v>
      </c>
      <c r="E30" s="46">
        <v>4500000</v>
      </c>
      <c r="F30" s="860"/>
      <c r="G30" s="860"/>
      <c r="H30" s="860"/>
      <c r="I30" s="42"/>
      <c r="J30" s="42"/>
      <c r="K30" s="42"/>
      <c r="L30" s="42"/>
      <c r="M30" s="42"/>
      <c r="N30" s="42"/>
      <c r="O30" s="42"/>
      <c r="P30" s="42"/>
      <c r="Q30" s="42"/>
      <c r="R30" s="42"/>
      <c r="S30" s="42"/>
      <c r="T30" s="42"/>
    </row>
    <row r="31" spans="1:20" ht="14.25" customHeight="1">
      <c r="A31" s="37" t="s">
        <v>106</v>
      </c>
      <c r="B31" s="46">
        <v>1570000</v>
      </c>
      <c r="C31" s="45"/>
      <c r="D31" s="39">
        <v>7</v>
      </c>
      <c r="E31" s="46">
        <v>1570000</v>
      </c>
      <c r="F31" s="860"/>
      <c r="G31" s="860"/>
      <c r="H31" s="860"/>
      <c r="I31" s="42"/>
      <c r="J31" s="42"/>
      <c r="K31" s="42"/>
      <c r="L31" s="42"/>
      <c r="M31" s="42"/>
      <c r="N31" s="42"/>
      <c r="O31" s="42"/>
      <c r="P31" s="42"/>
      <c r="Q31" s="42"/>
      <c r="R31" s="42"/>
      <c r="S31" s="42"/>
      <c r="T31" s="43"/>
    </row>
    <row r="32" spans="1:20" ht="14.25" customHeight="1">
      <c r="A32" s="37" t="s">
        <v>107</v>
      </c>
      <c r="B32" s="39"/>
      <c r="C32" s="46">
        <f>1400000</f>
        <v>1400000</v>
      </c>
      <c r="D32" s="39">
        <v>10</v>
      </c>
      <c r="E32" s="46">
        <f>1400000</f>
        <v>1400000</v>
      </c>
      <c r="F32" s="860"/>
      <c r="G32" s="860"/>
      <c r="H32" s="860"/>
      <c r="I32" s="43"/>
      <c r="J32" s="43"/>
      <c r="K32" s="43"/>
      <c r="L32" s="43"/>
      <c r="M32" s="43"/>
      <c r="N32" s="43"/>
      <c r="O32" s="43"/>
      <c r="P32" s="43"/>
      <c r="Q32" s="43"/>
      <c r="R32" s="43"/>
      <c r="S32" s="43"/>
      <c r="T32" s="42"/>
    </row>
    <row r="33" spans="1:20" ht="14.25" customHeight="1">
      <c r="A33" s="37" t="s">
        <v>108</v>
      </c>
      <c r="B33" s="46">
        <v>800000</v>
      </c>
      <c r="C33" s="39"/>
      <c r="D33" s="39">
        <v>1</v>
      </c>
      <c r="E33" s="46">
        <v>800000</v>
      </c>
      <c r="F33" s="860"/>
      <c r="G33" s="860"/>
      <c r="H33" s="860"/>
      <c r="I33" s="43"/>
      <c r="J33" s="43"/>
      <c r="K33" s="43"/>
      <c r="L33" s="43"/>
      <c r="M33" s="43"/>
      <c r="N33" s="43"/>
      <c r="O33" s="43"/>
      <c r="P33" s="43"/>
      <c r="Q33" s="43"/>
      <c r="R33" s="43"/>
      <c r="S33" s="43"/>
      <c r="T33" s="42"/>
    </row>
    <row r="34" spans="1:20" ht="14.25" customHeight="1">
      <c r="A34" s="37" t="s">
        <v>108</v>
      </c>
      <c r="B34" s="40"/>
      <c r="C34" s="48">
        <v>2300000</v>
      </c>
      <c r="D34" s="40">
        <v>4</v>
      </c>
      <c r="E34" s="48">
        <v>2300000</v>
      </c>
      <c r="F34" s="860"/>
      <c r="G34" s="860"/>
      <c r="H34" s="860"/>
      <c r="I34" s="47"/>
      <c r="J34" s="47"/>
      <c r="K34" s="47"/>
      <c r="L34" s="47"/>
      <c r="M34" s="47"/>
      <c r="N34" s="47"/>
      <c r="O34" s="47"/>
      <c r="P34" s="47"/>
      <c r="Q34" s="47"/>
      <c r="R34" s="47"/>
      <c r="S34" s="47"/>
      <c r="T34" s="42"/>
    </row>
    <row r="35" spans="1:20" ht="14.25" customHeight="1">
      <c r="A35" s="37" t="s">
        <v>109</v>
      </c>
      <c r="B35" s="39"/>
      <c r="C35" s="46">
        <v>810000</v>
      </c>
      <c r="D35" s="39">
        <v>5</v>
      </c>
      <c r="E35" s="46">
        <v>810000</v>
      </c>
      <c r="F35" s="860"/>
      <c r="G35" s="860"/>
      <c r="H35" s="860"/>
      <c r="I35" s="43"/>
      <c r="J35" s="42"/>
      <c r="K35" s="43"/>
      <c r="L35" s="43"/>
      <c r="M35" s="43"/>
      <c r="N35" s="43"/>
      <c r="O35" s="43"/>
      <c r="P35" s="43"/>
      <c r="Q35" s="43"/>
      <c r="R35" s="43"/>
      <c r="S35" s="43"/>
      <c r="T35" s="42"/>
    </row>
    <row r="36" spans="1:20" ht="14.25" customHeight="1">
      <c r="A36" s="37" t="s">
        <v>110</v>
      </c>
      <c r="B36" s="45"/>
      <c r="C36" s="46">
        <v>1300000</v>
      </c>
      <c r="D36" s="39" t="s">
        <v>111</v>
      </c>
      <c r="E36" s="46">
        <v>1300000</v>
      </c>
      <c r="F36" s="860"/>
      <c r="G36" s="860"/>
      <c r="H36" s="860"/>
      <c r="I36" s="42"/>
      <c r="J36" s="42"/>
      <c r="K36" s="42"/>
      <c r="L36" s="42"/>
      <c r="M36" s="42"/>
      <c r="N36" s="42"/>
      <c r="O36" s="42"/>
      <c r="P36" s="42"/>
      <c r="Q36" s="42"/>
      <c r="R36" s="42"/>
      <c r="S36" s="42"/>
      <c r="T36" s="42"/>
    </row>
    <row r="37" spans="1:20" ht="14.25" customHeight="1">
      <c r="A37" s="37" t="s">
        <v>112</v>
      </c>
      <c r="B37" s="39"/>
      <c r="C37" s="46">
        <v>7925000</v>
      </c>
      <c r="D37" s="39">
        <v>33</v>
      </c>
      <c r="E37" s="46">
        <v>7925000</v>
      </c>
      <c r="F37" s="860"/>
      <c r="G37" s="860"/>
      <c r="H37" s="860"/>
      <c r="I37" s="43"/>
      <c r="J37" s="43"/>
      <c r="K37" s="43"/>
      <c r="L37" s="43"/>
      <c r="M37" s="43"/>
      <c r="N37" s="43"/>
      <c r="O37" s="43"/>
      <c r="P37" s="43"/>
      <c r="Q37" s="43"/>
      <c r="R37" s="43"/>
      <c r="S37" s="43"/>
      <c r="T37" s="47"/>
    </row>
    <row r="38" spans="1:20" ht="14.25" customHeight="1">
      <c r="A38" s="49"/>
      <c r="B38" s="50"/>
      <c r="C38" s="51"/>
      <c r="D38" s="50"/>
      <c r="E38" s="29">
        <f>SUM(E27:E37)</f>
        <v>60839200.829999998</v>
      </c>
      <c r="F38" s="861"/>
      <c r="G38" s="861"/>
      <c r="H38" s="861"/>
      <c r="I38" s="15">
        <f>E38</f>
        <v>60839200.829999998</v>
      </c>
      <c r="J38" s="43"/>
      <c r="K38" s="43">
        <f>E38-I38</f>
        <v>0</v>
      </c>
      <c r="L38" s="43"/>
      <c r="M38" s="43"/>
      <c r="N38" s="43"/>
      <c r="O38" s="43"/>
      <c r="P38" s="43"/>
      <c r="Q38" s="43"/>
      <c r="R38" s="43"/>
      <c r="S38" s="43"/>
      <c r="T38" s="47"/>
    </row>
    <row r="39" spans="1:20" ht="14.25" customHeight="1">
      <c r="A39" s="2" t="s">
        <v>113</v>
      </c>
      <c r="B39" s="3" t="s">
        <v>76</v>
      </c>
      <c r="C39" s="3" t="s">
        <v>77</v>
      </c>
      <c r="D39" s="3" t="s">
        <v>78</v>
      </c>
      <c r="E39" s="4" t="s">
        <v>79</v>
      </c>
      <c r="F39" s="5" t="s">
        <v>80</v>
      </c>
      <c r="G39" s="6"/>
      <c r="H39" s="5" t="s">
        <v>22</v>
      </c>
      <c r="I39" s="7"/>
      <c r="J39" s="7"/>
      <c r="K39" s="7"/>
      <c r="L39" s="7"/>
      <c r="M39" s="7"/>
      <c r="N39" s="7"/>
      <c r="O39" s="7"/>
      <c r="P39" s="7"/>
      <c r="Q39" s="7"/>
      <c r="R39" s="7"/>
      <c r="S39" s="7"/>
      <c r="T39" s="7"/>
    </row>
    <row r="40" spans="1:20" ht="14.25" customHeight="1">
      <c r="A40" s="52" t="s">
        <v>114</v>
      </c>
      <c r="B40" s="46">
        <v>10915500</v>
      </c>
      <c r="C40" s="46"/>
      <c r="D40" s="46" t="s">
        <v>115</v>
      </c>
      <c r="E40" s="46">
        <v>10915500</v>
      </c>
      <c r="F40" s="862">
        <v>13023517.4</v>
      </c>
      <c r="G40" s="863">
        <v>233481812</v>
      </c>
      <c r="H40" s="859">
        <v>33676303</v>
      </c>
      <c r="I40" s="15"/>
    </row>
    <row r="41" spans="1:20" ht="14.25" customHeight="1">
      <c r="A41" s="52" t="s">
        <v>114</v>
      </c>
      <c r="B41" s="46"/>
      <c r="C41" s="46">
        <f>250000000+5356132.2</f>
        <v>255356132.19999999</v>
      </c>
      <c r="D41" s="46" t="s">
        <v>116</v>
      </c>
      <c r="E41" s="46">
        <f>250000000+5356132.2</f>
        <v>255356132.19999999</v>
      </c>
      <c r="F41" s="860"/>
      <c r="G41" s="860"/>
      <c r="H41" s="860"/>
      <c r="I41" s="53">
        <v>0</v>
      </c>
      <c r="J41" s="53"/>
      <c r="K41" s="53"/>
      <c r="L41" s="53"/>
      <c r="M41" s="53"/>
      <c r="N41" s="53"/>
      <c r="O41" s="53"/>
      <c r="P41" s="53"/>
      <c r="Q41" s="53"/>
      <c r="R41" s="53"/>
      <c r="S41" s="53"/>
    </row>
    <row r="42" spans="1:20" ht="14.25" customHeight="1">
      <c r="A42" s="52" t="s">
        <v>117</v>
      </c>
      <c r="B42" s="48">
        <v>1110000</v>
      </c>
      <c r="C42" s="54"/>
      <c r="D42" s="46" t="s">
        <v>118</v>
      </c>
      <c r="E42" s="48">
        <v>1110000</v>
      </c>
      <c r="F42" s="860"/>
      <c r="G42" s="860"/>
      <c r="H42" s="860"/>
      <c r="I42" s="55"/>
      <c r="J42" s="55"/>
      <c r="K42" s="55"/>
      <c r="L42" s="55"/>
      <c r="M42" s="55"/>
      <c r="N42" s="55"/>
      <c r="O42" s="55"/>
      <c r="P42" s="55"/>
      <c r="Q42" s="55"/>
      <c r="R42" s="55"/>
      <c r="S42" s="55"/>
    </row>
    <row r="43" spans="1:20" ht="14.25" customHeight="1">
      <c r="A43" s="52" t="s">
        <v>117</v>
      </c>
      <c r="B43" s="54"/>
      <c r="C43" s="46">
        <v>2800000</v>
      </c>
      <c r="D43" s="46" t="s">
        <v>119</v>
      </c>
      <c r="E43" s="46">
        <v>2800000</v>
      </c>
      <c r="F43" s="860"/>
      <c r="G43" s="860"/>
      <c r="H43" s="860"/>
      <c r="I43" s="55"/>
      <c r="J43" s="55"/>
      <c r="K43" s="55"/>
      <c r="L43" s="55"/>
      <c r="M43" s="55"/>
      <c r="N43" s="55"/>
      <c r="O43" s="55"/>
      <c r="P43" s="55"/>
      <c r="Q43" s="55"/>
      <c r="R43" s="55"/>
      <c r="S43" s="55"/>
    </row>
    <row r="44" spans="1:20" ht="14.25" customHeight="1">
      <c r="A44" s="52" t="s">
        <v>120</v>
      </c>
      <c r="B44" s="48"/>
      <c r="C44" s="48">
        <v>10000000</v>
      </c>
      <c r="D44" s="48" t="s">
        <v>121</v>
      </c>
      <c r="E44" s="48">
        <v>10000000</v>
      </c>
      <c r="F44" s="860"/>
      <c r="G44" s="860"/>
      <c r="H44" s="860"/>
      <c r="I44" s="55"/>
      <c r="J44" s="55"/>
      <c r="K44" s="55"/>
      <c r="L44" s="55"/>
      <c r="M44" s="55"/>
      <c r="N44" s="55"/>
      <c r="O44" s="55"/>
      <c r="P44" s="55"/>
      <c r="Q44" s="55"/>
      <c r="R44" s="55"/>
      <c r="S44" s="55"/>
    </row>
    <row r="45" spans="1:20" ht="14.25" customHeight="1">
      <c r="A45" s="868"/>
      <c r="B45" s="865"/>
      <c r="C45" s="865"/>
      <c r="D45" s="858"/>
      <c r="E45" s="14">
        <f>SUM(E40:E44)</f>
        <v>280181632.19999999</v>
      </c>
      <c r="F45" s="861"/>
      <c r="G45" s="861"/>
      <c r="H45" s="861"/>
      <c r="I45" s="15">
        <f>E45</f>
        <v>280181632.19999999</v>
      </c>
      <c r="J45" s="55"/>
      <c r="K45" s="43">
        <f>E45-I45</f>
        <v>0</v>
      </c>
      <c r="L45" s="55"/>
      <c r="M45" s="55"/>
      <c r="N45" s="55"/>
      <c r="O45" s="55"/>
      <c r="P45" s="55"/>
      <c r="Q45" s="55"/>
      <c r="R45" s="55"/>
      <c r="S45" s="55"/>
    </row>
    <row r="46" spans="1:20" ht="14.25" customHeight="1">
      <c r="A46" s="2" t="s">
        <v>122</v>
      </c>
      <c r="B46" s="3" t="s">
        <v>76</v>
      </c>
      <c r="C46" s="3" t="s">
        <v>77</v>
      </c>
      <c r="D46" s="3" t="s">
        <v>78</v>
      </c>
      <c r="E46" s="4" t="s">
        <v>79</v>
      </c>
      <c r="F46" s="5" t="s">
        <v>80</v>
      </c>
      <c r="G46" s="6"/>
      <c r="H46" s="5" t="s">
        <v>22</v>
      </c>
      <c r="I46" s="7"/>
      <c r="J46" s="7"/>
      <c r="K46" s="7"/>
      <c r="L46" s="7"/>
      <c r="M46" s="7"/>
      <c r="N46" s="7"/>
      <c r="O46" s="7"/>
      <c r="P46" s="7"/>
      <c r="Q46" s="7"/>
      <c r="R46" s="7"/>
      <c r="S46" s="7"/>
      <c r="T46" s="7"/>
    </row>
    <row r="47" spans="1:20" ht="14.25" customHeight="1">
      <c r="A47" s="31" t="s">
        <v>123</v>
      </c>
      <c r="B47" s="22" t="s">
        <v>124</v>
      </c>
      <c r="C47" s="56"/>
      <c r="D47" s="56"/>
      <c r="E47" s="56"/>
      <c r="F47" s="863">
        <v>0</v>
      </c>
      <c r="G47" s="24"/>
      <c r="H47" s="859">
        <v>10000000</v>
      </c>
      <c r="I47" s="28"/>
      <c r="J47" s="28"/>
      <c r="K47" s="28"/>
      <c r="L47" s="28"/>
      <c r="M47" s="28"/>
      <c r="N47" s="28"/>
      <c r="O47" s="28"/>
      <c r="P47" s="28"/>
      <c r="Q47" s="28"/>
      <c r="R47" s="28"/>
      <c r="S47" s="28"/>
      <c r="T47" s="28"/>
    </row>
    <row r="48" spans="1:20" ht="14.25" customHeight="1">
      <c r="A48" s="26" t="s">
        <v>125</v>
      </c>
      <c r="B48" s="32"/>
      <c r="C48" s="22">
        <v>10000000</v>
      </c>
      <c r="D48" s="57" t="s">
        <v>126</v>
      </c>
      <c r="E48" s="22">
        <v>10000000</v>
      </c>
      <c r="F48" s="860"/>
      <c r="G48" s="27"/>
      <c r="H48" s="860"/>
      <c r="I48" s="28"/>
      <c r="J48" s="28"/>
      <c r="K48" s="28"/>
      <c r="L48" s="28"/>
      <c r="M48" s="28"/>
      <c r="N48" s="28"/>
      <c r="O48" s="28"/>
      <c r="P48" s="28"/>
      <c r="Q48" s="28"/>
      <c r="R48" s="28"/>
      <c r="S48" s="28"/>
      <c r="T48" s="28"/>
    </row>
    <row r="49" spans="1:20" ht="14.25" customHeight="1">
      <c r="A49" s="869"/>
      <c r="B49" s="865"/>
      <c r="C49" s="865"/>
      <c r="D49" s="858"/>
      <c r="E49" s="29">
        <f>E48</f>
        <v>10000000</v>
      </c>
      <c r="F49" s="861"/>
      <c r="G49" s="30"/>
      <c r="H49" s="861"/>
      <c r="I49" s="15">
        <f>E49</f>
        <v>10000000</v>
      </c>
    </row>
    <row r="50" spans="1:20" ht="14.25" customHeight="1">
      <c r="A50" s="2" t="s">
        <v>127</v>
      </c>
      <c r="B50" s="3" t="s">
        <v>76</v>
      </c>
      <c r="C50" s="3" t="s">
        <v>77</v>
      </c>
      <c r="D50" s="3" t="s">
        <v>78</v>
      </c>
      <c r="E50" s="4" t="s">
        <v>79</v>
      </c>
      <c r="F50" s="5" t="s">
        <v>80</v>
      </c>
      <c r="G50" s="6"/>
      <c r="H50" s="5" t="s">
        <v>22</v>
      </c>
      <c r="I50" s="7"/>
      <c r="J50" s="7"/>
      <c r="K50" s="7"/>
      <c r="L50" s="7"/>
      <c r="M50" s="7"/>
      <c r="N50" s="7"/>
      <c r="O50" s="7"/>
      <c r="P50" s="7"/>
      <c r="Q50" s="7"/>
      <c r="R50" s="7"/>
      <c r="S50" s="7"/>
      <c r="T50" s="7"/>
    </row>
    <row r="51" spans="1:20" ht="14.25" customHeight="1">
      <c r="A51" s="52" t="s">
        <v>128</v>
      </c>
      <c r="B51" s="46">
        <v>323739</v>
      </c>
      <c r="C51" s="54"/>
      <c r="D51" s="48" t="s">
        <v>129</v>
      </c>
      <c r="E51" s="46">
        <v>323739</v>
      </c>
      <c r="F51" s="863">
        <v>16187</v>
      </c>
      <c r="G51" s="17"/>
      <c r="H51" s="859">
        <v>307552</v>
      </c>
      <c r="I51" s="55"/>
      <c r="J51" s="55"/>
      <c r="K51" s="55"/>
      <c r="L51" s="55"/>
      <c r="M51" s="55"/>
      <c r="N51" s="55"/>
      <c r="O51" s="55"/>
      <c r="P51" s="55"/>
      <c r="Q51" s="55"/>
      <c r="R51" s="55"/>
      <c r="S51" s="55"/>
    </row>
    <row r="52" spans="1:20" ht="14.25" customHeight="1">
      <c r="A52" s="52" t="s">
        <v>128</v>
      </c>
      <c r="B52" s="46"/>
      <c r="C52" s="58" t="s">
        <v>82</v>
      </c>
      <c r="D52" s="48" t="s">
        <v>130</v>
      </c>
      <c r="E52" s="54"/>
      <c r="F52" s="860"/>
      <c r="G52" s="20"/>
      <c r="H52" s="860"/>
      <c r="I52" s="55"/>
      <c r="J52" s="55"/>
      <c r="K52" s="55"/>
      <c r="L52" s="55"/>
      <c r="M52" s="55"/>
      <c r="N52" s="55"/>
      <c r="O52" s="55"/>
      <c r="P52" s="55"/>
      <c r="Q52" s="55"/>
      <c r="R52" s="55"/>
      <c r="S52" s="55"/>
    </row>
    <row r="53" spans="1:20" ht="14.25" customHeight="1">
      <c r="A53" s="52" t="s">
        <v>131</v>
      </c>
      <c r="B53" s="41" t="s">
        <v>82</v>
      </c>
      <c r="C53" s="54"/>
      <c r="D53" s="48" t="s">
        <v>132</v>
      </c>
      <c r="E53" s="54"/>
      <c r="F53" s="860"/>
      <c r="G53" s="20"/>
      <c r="H53" s="860"/>
      <c r="I53" s="55"/>
      <c r="J53" s="55"/>
      <c r="K53" s="55"/>
      <c r="L53" s="55"/>
      <c r="M53" s="55"/>
      <c r="N53" s="55"/>
      <c r="O53" s="55"/>
      <c r="P53" s="55"/>
      <c r="Q53" s="55"/>
      <c r="R53" s="55"/>
      <c r="S53" s="55"/>
    </row>
    <row r="54" spans="1:20" ht="14.25" customHeight="1">
      <c r="A54" s="52" t="s">
        <v>133</v>
      </c>
      <c r="B54" s="46"/>
      <c r="C54" s="58" t="s">
        <v>82</v>
      </c>
      <c r="D54" s="48" t="s">
        <v>134</v>
      </c>
      <c r="E54" s="46"/>
      <c r="F54" s="860"/>
      <c r="G54" s="20"/>
      <c r="H54" s="860"/>
      <c r="I54" s="55"/>
      <c r="J54" s="55"/>
      <c r="K54" s="55"/>
      <c r="L54" s="55"/>
      <c r="M54" s="55"/>
      <c r="N54" s="55"/>
      <c r="O54" s="55"/>
      <c r="P54" s="55"/>
      <c r="Q54" s="55"/>
      <c r="R54" s="55"/>
      <c r="S54" s="55"/>
    </row>
    <row r="55" spans="1:20" ht="14.25" customHeight="1">
      <c r="A55" s="52"/>
      <c r="B55" s="46"/>
      <c r="C55" s="48"/>
      <c r="D55" s="48"/>
      <c r="E55" s="59">
        <v>323739</v>
      </c>
      <c r="F55" s="861"/>
      <c r="G55" s="19"/>
      <c r="H55" s="861"/>
      <c r="I55" s="15">
        <f>E55</f>
        <v>323739</v>
      </c>
      <c r="J55" s="55"/>
      <c r="K55" s="43">
        <f>E55-I55</f>
        <v>0</v>
      </c>
      <c r="L55" s="55"/>
      <c r="M55" s="55"/>
      <c r="N55" s="55"/>
      <c r="O55" s="55"/>
      <c r="P55" s="55"/>
      <c r="Q55" s="55"/>
      <c r="R55" s="55"/>
      <c r="S55" s="55"/>
    </row>
    <row r="56" spans="1:20" ht="14.25" customHeight="1">
      <c r="A56" s="2" t="s">
        <v>135</v>
      </c>
      <c r="B56" s="3" t="s">
        <v>76</v>
      </c>
      <c r="C56" s="3" t="s">
        <v>77</v>
      </c>
      <c r="D56" s="3" t="s">
        <v>78</v>
      </c>
      <c r="E56" s="4" t="s">
        <v>79</v>
      </c>
      <c r="F56" s="5" t="s">
        <v>80</v>
      </c>
      <c r="G56" s="6"/>
      <c r="H56" s="5" t="s">
        <v>22</v>
      </c>
      <c r="I56" s="7"/>
      <c r="J56" s="7"/>
      <c r="K56" s="7"/>
      <c r="L56" s="7"/>
      <c r="M56" s="7"/>
      <c r="N56" s="7"/>
      <c r="O56" s="7"/>
      <c r="P56" s="7"/>
      <c r="Q56" s="7"/>
      <c r="R56" s="7"/>
      <c r="S56" s="7"/>
      <c r="T56" s="7"/>
    </row>
    <row r="57" spans="1:20" ht="14.25" customHeight="1">
      <c r="A57" s="52" t="s">
        <v>136</v>
      </c>
      <c r="B57" s="48">
        <v>10400000</v>
      </c>
      <c r="C57" s="48"/>
      <c r="D57" s="48" t="s">
        <v>137</v>
      </c>
      <c r="E57" s="48">
        <v>10400000</v>
      </c>
      <c r="F57" s="867">
        <v>318000</v>
      </c>
      <c r="G57" s="863">
        <v>6042000</v>
      </c>
      <c r="H57" s="859">
        <v>10590000</v>
      </c>
      <c r="I57" s="55"/>
      <c r="J57" s="55"/>
      <c r="K57" s="55"/>
      <c r="L57" s="55"/>
      <c r="M57" s="55"/>
      <c r="N57" s="55"/>
      <c r="O57" s="55"/>
      <c r="P57" s="55"/>
      <c r="Q57" s="55"/>
      <c r="R57" s="55"/>
      <c r="S57" s="55"/>
    </row>
    <row r="58" spans="1:20" ht="14.25" customHeight="1">
      <c r="A58" s="52" t="s">
        <v>136</v>
      </c>
      <c r="B58" s="46"/>
      <c r="C58" s="46">
        <v>6550000</v>
      </c>
      <c r="D58" s="48" t="s">
        <v>138</v>
      </c>
      <c r="E58" s="46">
        <v>6550000</v>
      </c>
      <c r="F58" s="860"/>
      <c r="G58" s="860"/>
      <c r="H58" s="860"/>
      <c r="I58" s="55"/>
      <c r="J58" s="55"/>
      <c r="K58" s="55"/>
      <c r="L58" s="55"/>
      <c r="M58" s="55"/>
      <c r="N58" s="55"/>
      <c r="O58" s="55"/>
      <c r="P58" s="55"/>
      <c r="Q58" s="55"/>
      <c r="R58" s="55"/>
      <c r="S58" s="55"/>
    </row>
    <row r="59" spans="1:20" ht="14.25" customHeight="1">
      <c r="A59" s="60"/>
      <c r="B59" s="54"/>
      <c r="C59" s="54"/>
      <c r="D59" s="54"/>
      <c r="E59" s="36">
        <v>16950000</v>
      </c>
      <c r="F59" s="861"/>
      <c r="G59" s="861"/>
      <c r="H59" s="861"/>
      <c r="I59" s="15">
        <f>E59</f>
        <v>16950000</v>
      </c>
      <c r="J59" s="55"/>
      <c r="K59" s="55"/>
      <c r="L59" s="55"/>
      <c r="M59" s="55"/>
      <c r="N59" s="55"/>
      <c r="O59" s="55"/>
      <c r="P59" s="55"/>
      <c r="Q59" s="55"/>
      <c r="R59" s="55"/>
      <c r="S59" s="55"/>
    </row>
    <row r="60" spans="1:20" ht="14.25" customHeight="1">
      <c r="A60" s="2" t="s">
        <v>139</v>
      </c>
      <c r="B60" s="3" t="s">
        <v>76</v>
      </c>
      <c r="C60" s="3" t="s">
        <v>77</v>
      </c>
      <c r="D60" s="3" t="s">
        <v>78</v>
      </c>
      <c r="E60" s="4" t="s">
        <v>79</v>
      </c>
      <c r="F60" s="5" t="s">
        <v>80</v>
      </c>
      <c r="G60" s="6"/>
      <c r="H60" s="5" t="s">
        <v>22</v>
      </c>
      <c r="I60" s="7"/>
      <c r="J60" s="7"/>
      <c r="K60" s="7"/>
      <c r="L60" s="7"/>
      <c r="M60" s="7"/>
      <c r="N60" s="7"/>
      <c r="O60" s="7"/>
      <c r="P60" s="7"/>
      <c r="Q60" s="7"/>
      <c r="R60" s="7"/>
      <c r="S60" s="7"/>
      <c r="T60" s="7"/>
    </row>
    <row r="61" spans="1:20" ht="14.25" customHeight="1">
      <c r="A61" s="61" t="s">
        <v>140</v>
      </c>
      <c r="B61" s="54">
        <v>31500000</v>
      </c>
      <c r="C61" s="54">
        <v>33800000</v>
      </c>
      <c r="D61" s="62">
        <v>14</v>
      </c>
      <c r="E61" s="54">
        <f t="shared" ref="E61:E66" si="0">B61+C61</f>
        <v>65300000</v>
      </c>
      <c r="F61" s="863">
        <v>98197500</v>
      </c>
      <c r="G61" s="859">
        <v>2992500</v>
      </c>
      <c r="H61" s="859">
        <v>131750000</v>
      </c>
      <c r="I61" s="15"/>
    </row>
    <row r="62" spans="1:20" ht="14.25" customHeight="1">
      <c r="A62" s="61" t="s">
        <v>141</v>
      </c>
      <c r="B62" s="45">
        <v>22700000</v>
      </c>
      <c r="C62" s="54">
        <v>12000000</v>
      </c>
      <c r="D62" s="45">
        <v>10</v>
      </c>
      <c r="E62" s="54">
        <f t="shared" si="0"/>
        <v>34700000</v>
      </c>
      <c r="F62" s="860"/>
      <c r="G62" s="860"/>
      <c r="H62" s="860"/>
      <c r="I62" s="15"/>
    </row>
    <row r="63" spans="1:20" ht="14.25" customHeight="1">
      <c r="A63" s="61" t="s">
        <v>142</v>
      </c>
      <c r="B63" s="45"/>
      <c r="C63" s="45">
        <v>16000000</v>
      </c>
      <c r="D63" s="45">
        <v>4</v>
      </c>
      <c r="E63" s="54">
        <f t="shared" si="0"/>
        <v>16000000</v>
      </c>
      <c r="F63" s="860"/>
      <c r="G63" s="860"/>
      <c r="H63" s="860"/>
      <c r="I63" s="15"/>
    </row>
    <row r="64" spans="1:20" ht="14.25" customHeight="1">
      <c r="A64" s="61" t="s">
        <v>143</v>
      </c>
      <c r="B64" s="45">
        <v>7900000</v>
      </c>
      <c r="C64" s="45">
        <v>4500000</v>
      </c>
      <c r="D64" s="45"/>
      <c r="E64" s="54">
        <f t="shared" si="0"/>
        <v>12400000</v>
      </c>
      <c r="F64" s="860"/>
      <c r="G64" s="860"/>
      <c r="H64" s="860"/>
      <c r="I64" s="15"/>
    </row>
    <row r="65" spans="1:20" ht="14.25" customHeight="1">
      <c r="A65" s="61" t="s">
        <v>144</v>
      </c>
      <c r="B65" s="45"/>
      <c r="C65" s="45">
        <v>4000000</v>
      </c>
      <c r="D65" s="45">
        <v>9</v>
      </c>
      <c r="E65" s="54">
        <f t="shared" si="0"/>
        <v>4000000</v>
      </c>
      <c r="F65" s="860"/>
      <c r="G65" s="860"/>
      <c r="H65" s="860"/>
      <c r="I65" s="15"/>
    </row>
    <row r="66" spans="1:20" ht="14.25" customHeight="1">
      <c r="A66" s="61" t="s">
        <v>145</v>
      </c>
      <c r="B66" s="45">
        <v>1040000</v>
      </c>
      <c r="C66" s="45">
        <v>1000000</v>
      </c>
      <c r="D66" s="45"/>
      <c r="E66" s="54">
        <f t="shared" si="0"/>
        <v>2040000</v>
      </c>
      <c r="F66" s="860"/>
      <c r="G66" s="860"/>
      <c r="H66" s="860"/>
      <c r="I66" s="15"/>
    </row>
    <row r="67" spans="1:20" ht="14.25" customHeight="1">
      <c r="A67" s="61" t="s">
        <v>146</v>
      </c>
      <c r="B67" s="870">
        <v>98500000</v>
      </c>
      <c r="C67" s="858"/>
      <c r="D67" s="45"/>
      <c r="E67" s="54">
        <v>98500000</v>
      </c>
      <c r="F67" s="860"/>
      <c r="G67" s="860"/>
      <c r="H67" s="860"/>
      <c r="I67" s="15"/>
    </row>
    <row r="68" spans="1:20" ht="14.25" customHeight="1">
      <c r="A68" s="61"/>
      <c r="B68" s="45"/>
      <c r="C68" s="45"/>
      <c r="D68" s="45"/>
      <c r="E68" s="63">
        <v>232940000</v>
      </c>
      <c r="F68" s="861"/>
      <c r="G68" s="861"/>
      <c r="H68" s="861"/>
      <c r="I68" s="15">
        <f>E68</f>
        <v>232940000</v>
      </c>
    </row>
    <row r="69" spans="1:20" ht="14.25" customHeight="1">
      <c r="A69" s="2" t="s">
        <v>147</v>
      </c>
      <c r="B69" s="3" t="s">
        <v>76</v>
      </c>
      <c r="C69" s="3" t="s">
        <v>77</v>
      </c>
      <c r="D69" s="3" t="s">
        <v>78</v>
      </c>
      <c r="E69" s="4" t="s">
        <v>79</v>
      </c>
      <c r="F69" s="5" t="s">
        <v>80</v>
      </c>
      <c r="G69" s="6"/>
      <c r="H69" s="5" t="s">
        <v>22</v>
      </c>
      <c r="I69" s="7"/>
      <c r="J69" s="7"/>
      <c r="K69" s="7"/>
      <c r="L69" s="7"/>
      <c r="M69" s="7"/>
      <c r="N69" s="7"/>
      <c r="O69" s="7"/>
      <c r="P69" s="7"/>
      <c r="Q69" s="7"/>
      <c r="R69" s="7"/>
      <c r="S69" s="7"/>
      <c r="T69" s="7"/>
    </row>
    <row r="70" spans="1:20" ht="14.25" customHeight="1">
      <c r="A70" s="61" t="s">
        <v>148</v>
      </c>
      <c r="B70" s="45"/>
      <c r="C70" s="45"/>
      <c r="D70" s="45"/>
      <c r="E70" s="54">
        <v>21100000</v>
      </c>
      <c r="F70" s="863">
        <v>3120000</v>
      </c>
      <c r="G70" s="863"/>
      <c r="H70" s="871">
        <v>810000</v>
      </c>
      <c r="I70" s="15"/>
    </row>
    <row r="71" spans="1:20" ht="14.25" customHeight="1">
      <c r="A71" s="61" t="s">
        <v>149</v>
      </c>
      <c r="B71" s="45"/>
      <c r="C71" s="45"/>
      <c r="D71" s="45"/>
      <c r="E71" s="54">
        <v>18200000</v>
      </c>
      <c r="F71" s="860"/>
      <c r="G71" s="860"/>
      <c r="H71" s="860"/>
      <c r="I71" s="15"/>
    </row>
    <row r="72" spans="1:20" ht="14.25" customHeight="1">
      <c r="A72" s="61"/>
      <c r="B72" s="45"/>
      <c r="C72" s="45"/>
      <c r="D72" s="45"/>
      <c r="E72" s="36">
        <f>SUM(E70:E71)</f>
        <v>39300000</v>
      </c>
      <c r="F72" s="861"/>
      <c r="G72" s="861"/>
      <c r="H72" s="861"/>
      <c r="I72" s="15">
        <f>E72</f>
        <v>39300000</v>
      </c>
    </row>
    <row r="73" spans="1:20" ht="14.25" customHeight="1">
      <c r="A73" s="2" t="s">
        <v>150</v>
      </c>
      <c r="B73" s="3" t="s">
        <v>76</v>
      </c>
      <c r="C73" s="3" t="s">
        <v>77</v>
      </c>
      <c r="D73" s="3" t="s">
        <v>78</v>
      </c>
      <c r="E73" s="4" t="s">
        <v>79</v>
      </c>
      <c r="F73" s="5" t="s">
        <v>80</v>
      </c>
      <c r="G73" s="6"/>
      <c r="H73" s="5" t="s">
        <v>22</v>
      </c>
      <c r="I73" s="7"/>
      <c r="J73" s="7"/>
      <c r="K73" s="7"/>
      <c r="L73" s="7"/>
      <c r="M73" s="7"/>
      <c r="N73" s="7"/>
      <c r="O73" s="7"/>
      <c r="P73" s="7"/>
      <c r="Q73" s="7"/>
      <c r="R73" s="7"/>
      <c r="S73" s="7"/>
      <c r="T73" s="7"/>
    </row>
    <row r="74" spans="1:20" ht="14.25" customHeight="1">
      <c r="A74" s="60" t="s">
        <v>47</v>
      </c>
      <c r="B74" s="54" t="s">
        <v>124</v>
      </c>
      <c r="C74" s="54" t="s">
        <v>124</v>
      </c>
      <c r="D74" s="54"/>
      <c r="E74" s="10">
        <v>500000</v>
      </c>
      <c r="F74" s="863">
        <v>0</v>
      </c>
      <c r="G74" s="859"/>
      <c r="H74" s="859">
        <v>500000</v>
      </c>
      <c r="I74" s="15"/>
    </row>
    <row r="75" spans="1:20" ht="14.25" customHeight="1">
      <c r="A75" s="60"/>
      <c r="B75" s="54"/>
      <c r="C75" s="54"/>
      <c r="D75" s="54"/>
      <c r="E75" s="64">
        <v>500000</v>
      </c>
      <c r="F75" s="861"/>
      <c r="G75" s="861"/>
      <c r="H75" s="861"/>
      <c r="I75" s="15">
        <f>E75</f>
        <v>500000</v>
      </c>
    </row>
    <row r="76" spans="1:20" ht="14.25" customHeight="1">
      <c r="A76" s="2" t="s">
        <v>151</v>
      </c>
      <c r="B76" s="3" t="s">
        <v>76</v>
      </c>
      <c r="C76" s="3" t="s">
        <v>77</v>
      </c>
      <c r="D76" s="3" t="s">
        <v>78</v>
      </c>
      <c r="E76" s="4" t="s">
        <v>79</v>
      </c>
      <c r="F76" s="5" t="s">
        <v>80</v>
      </c>
      <c r="G76" s="6"/>
      <c r="H76" s="5" t="s">
        <v>22</v>
      </c>
      <c r="I76" s="7"/>
      <c r="J76" s="7"/>
      <c r="K76" s="7"/>
      <c r="L76" s="7"/>
      <c r="M76" s="7"/>
      <c r="N76" s="7"/>
      <c r="O76" s="7"/>
      <c r="P76" s="7"/>
      <c r="Q76" s="7"/>
      <c r="R76" s="7"/>
      <c r="S76" s="7"/>
      <c r="T76" s="7"/>
    </row>
    <row r="77" spans="1:20" ht="14.25" customHeight="1">
      <c r="A77" s="60" t="s">
        <v>152</v>
      </c>
      <c r="B77" s="54" t="s">
        <v>82</v>
      </c>
      <c r="C77" s="54" t="s">
        <v>82</v>
      </c>
      <c r="D77" s="54"/>
      <c r="E77" s="46">
        <v>11200000</v>
      </c>
      <c r="F77" s="863">
        <v>650000</v>
      </c>
      <c r="G77" s="859"/>
      <c r="H77" s="859">
        <v>10550000</v>
      </c>
      <c r="I77" s="15"/>
    </row>
    <row r="78" spans="1:20" ht="14.25" customHeight="1">
      <c r="A78" s="65"/>
      <c r="E78" s="29">
        <v>11200000</v>
      </c>
      <c r="F78" s="861"/>
      <c r="G78" s="861"/>
      <c r="H78" s="861"/>
      <c r="I78" s="15">
        <f>E78</f>
        <v>11200000</v>
      </c>
    </row>
    <row r="79" spans="1:20" ht="14.25" customHeight="1">
      <c r="A79" s="65"/>
      <c r="E79" s="15"/>
      <c r="F79" s="66"/>
      <c r="G79" s="53"/>
      <c r="H79" s="53"/>
      <c r="I79" s="15"/>
    </row>
    <row r="80" spans="1:20" ht="14.25" customHeight="1">
      <c r="A80" s="65"/>
      <c r="E80" s="15"/>
      <c r="F80" s="66"/>
      <c r="G80" s="53"/>
      <c r="H80" s="53"/>
      <c r="I80" s="15"/>
    </row>
    <row r="81" spans="1:9" ht="14.25" customHeight="1">
      <c r="A81" s="65"/>
      <c r="D81" t="s">
        <v>153</v>
      </c>
      <c r="E81" s="67">
        <f>E3+E6+E9+E13+E17+E21+E24+E38+E45+E49+E55+E59+E68+E72+E75+E78</f>
        <v>742122142.02999997</v>
      </c>
      <c r="F81" s="68">
        <v>168062353</v>
      </c>
      <c r="G81" s="67">
        <v>266145786</v>
      </c>
      <c r="H81" s="67">
        <v>307914003</v>
      </c>
      <c r="I81" s="69">
        <f>I3+I6+I9+I13+I17+I21+I24+I38+I45+I49+I55+I59+I68+I72+I75+I78</f>
        <v>742122142.02999997</v>
      </c>
    </row>
    <row r="82" spans="1:9" ht="14.25" customHeight="1">
      <c r="A82" s="65"/>
      <c r="E82" s="15"/>
      <c r="F82" s="66"/>
      <c r="G82" s="53"/>
      <c r="H82" s="53"/>
      <c r="I82" s="15">
        <f>F81+G81+H81</f>
        <v>742122142</v>
      </c>
    </row>
    <row r="83" spans="1:9" ht="14.25" customHeight="1">
      <c r="A83" s="65"/>
      <c r="E83" s="15"/>
      <c r="F83" s="66"/>
      <c r="G83" s="53"/>
      <c r="H83" s="53"/>
      <c r="I83" s="15"/>
    </row>
    <row r="84" spans="1:9" ht="14.25" customHeight="1">
      <c r="A84" s="65"/>
      <c r="E84" s="15"/>
      <c r="F84" s="66"/>
      <c r="G84" s="53"/>
      <c r="H84" s="53"/>
      <c r="I84" s="1"/>
    </row>
    <row r="85" spans="1:9" ht="14.25" customHeight="1">
      <c r="A85" s="65"/>
      <c r="E85" s="15"/>
      <c r="F85" s="66"/>
      <c r="G85" s="53"/>
      <c r="H85" s="53"/>
      <c r="I85" s="15"/>
    </row>
    <row r="86" spans="1:9" ht="14.25" customHeight="1">
      <c r="A86" s="65"/>
      <c r="E86" s="15"/>
      <c r="F86" s="66"/>
      <c r="G86" s="53"/>
      <c r="H86" s="53"/>
      <c r="I86" s="15"/>
    </row>
    <row r="87" spans="1:9" ht="14.25" customHeight="1">
      <c r="A87" s="65"/>
      <c r="E87" s="15"/>
      <c r="F87" s="66"/>
      <c r="G87" s="53"/>
      <c r="H87" s="53"/>
      <c r="I87" s="15"/>
    </row>
    <row r="88" spans="1:9" ht="14.25" customHeight="1">
      <c r="A88" s="65"/>
      <c r="E88" s="15"/>
      <c r="F88" s="66"/>
      <c r="G88" s="53"/>
      <c r="H88" s="53"/>
      <c r="I88" s="15"/>
    </row>
    <row r="89" spans="1:9" ht="14.25" customHeight="1">
      <c r="A89" s="65"/>
      <c r="E89" s="15"/>
      <c r="F89" s="66"/>
      <c r="G89" s="53"/>
      <c r="H89" s="53"/>
      <c r="I89" s="15"/>
    </row>
    <row r="90" spans="1:9" ht="14.25" customHeight="1">
      <c r="A90" s="65"/>
      <c r="E90" s="15"/>
      <c r="F90" s="66"/>
      <c r="G90" s="53"/>
      <c r="H90" s="53"/>
      <c r="I90" s="15"/>
    </row>
    <row r="91" spans="1:9" ht="14.25" customHeight="1">
      <c r="A91" s="65"/>
      <c r="E91" s="15"/>
      <c r="F91" s="66"/>
      <c r="G91" s="53"/>
      <c r="H91" s="53"/>
      <c r="I91" s="15"/>
    </row>
    <row r="92" spans="1:9" ht="14.25" customHeight="1">
      <c r="A92" s="65"/>
      <c r="E92" s="15"/>
      <c r="F92" s="66"/>
      <c r="G92" s="53"/>
      <c r="H92" s="53"/>
      <c r="I92" s="15"/>
    </row>
    <row r="93" spans="1:9" ht="14.25" customHeight="1">
      <c r="A93" s="65"/>
      <c r="E93" s="15"/>
      <c r="F93" s="66"/>
      <c r="G93" s="53"/>
      <c r="H93" s="53"/>
      <c r="I93" s="15"/>
    </row>
    <row r="94" spans="1:9" ht="14.25" customHeight="1">
      <c r="A94" s="65"/>
      <c r="E94" s="15"/>
      <c r="F94" s="66"/>
      <c r="G94" s="53"/>
      <c r="H94" s="53"/>
      <c r="I94" s="15"/>
    </row>
    <row r="95" spans="1:9" ht="14.25" customHeight="1">
      <c r="A95" s="65"/>
      <c r="E95" s="15"/>
      <c r="F95" s="66"/>
      <c r="G95" s="53"/>
      <c r="H95" s="53"/>
      <c r="I95" s="15"/>
    </row>
    <row r="96" spans="1:9" ht="14.25" customHeight="1">
      <c r="A96" s="65"/>
      <c r="E96" s="15"/>
      <c r="F96" s="66"/>
      <c r="G96" s="53"/>
      <c r="H96" s="53"/>
      <c r="I96" s="15"/>
    </row>
    <row r="97" spans="1:9" ht="14.25" customHeight="1">
      <c r="A97" s="65"/>
      <c r="E97" s="15"/>
      <c r="F97" s="66"/>
      <c r="G97" s="53"/>
      <c r="H97" s="53"/>
      <c r="I97" s="15"/>
    </row>
    <row r="98" spans="1:9" ht="14.25" customHeight="1">
      <c r="A98" s="65"/>
      <c r="E98" s="15"/>
      <c r="F98" s="66"/>
      <c r="G98" s="53"/>
      <c r="H98" s="53"/>
      <c r="I98" s="15"/>
    </row>
    <row r="99" spans="1:9" ht="14.25" customHeight="1">
      <c r="A99" s="65"/>
      <c r="E99" s="15"/>
      <c r="F99" s="66"/>
      <c r="G99" s="53"/>
      <c r="H99" s="53"/>
      <c r="I99" s="15"/>
    </row>
    <row r="100" spans="1:9" ht="14.25" customHeight="1">
      <c r="A100" s="65"/>
      <c r="E100" s="15"/>
      <c r="F100" s="66"/>
      <c r="G100" s="53"/>
      <c r="H100" s="53"/>
      <c r="I100" s="15"/>
    </row>
  </sheetData>
  <mergeCells count="47">
    <mergeCell ref="H11:H13"/>
    <mergeCell ref="F5:F6"/>
    <mergeCell ref="F8:F9"/>
    <mergeCell ref="F19:F21"/>
    <mergeCell ref="F11:F13"/>
    <mergeCell ref="F15:F17"/>
    <mergeCell ref="F2:F3"/>
    <mergeCell ref="G2:G3"/>
    <mergeCell ref="H2:H3"/>
    <mergeCell ref="H5:H6"/>
    <mergeCell ref="H8:H9"/>
    <mergeCell ref="B67:C67"/>
    <mergeCell ref="F77:F78"/>
    <mergeCell ref="G77:G78"/>
    <mergeCell ref="H77:H78"/>
    <mergeCell ref="F70:F72"/>
    <mergeCell ref="G70:G72"/>
    <mergeCell ref="H70:H72"/>
    <mergeCell ref="F74:F75"/>
    <mergeCell ref="G74:G75"/>
    <mergeCell ref="H74:H75"/>
    <mergeCell ref="F61:F68"/>
    <mergeCell ref="G61:G68"/>
    <mergeCell ref="H61:H68"/>
    <mergeCell ref="F57:F59"/>
    <mergeCell ref="G57:G59"/>
    <mergeCell ref="H57:H59"/>
    <mergeCell ref="A45:D45"/>
    <mergeCell ref="F47:F49"/>
    <mergeCell ref="A49:D49"/>
    <mergeCell ref="F51:F55"/>
    <mergeCell ref="B12:C12"/>
    <mergeCell ref="B8:C8"/>
    <mergeCell ref="H47:H49"/>
    <mergeCell ref="H51:H55"/>
    <mergeCell ref="F40:F45"/>
    <mergeCell ref="G40:G45"/>
    <mergeCell ref="H40:H45"/>
    <mergeCell ref="H26:H38"/>
    <mergeCell ref="A21:D21"/>
    <mergeCell ref="F23:F24"/>
    <mergeCell ref="H23:H24"/>
    <mergeCell ref="F26:F38"/>
    <mergeCell ref="G26:G38"/>
    <mergeCell ref="A17:D17"/>
    <mergeCell ref="H15:H17"/>
    <mergeCell ref="H19:H2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სამოქმედო გეგმა</vt:lpstr>
      <vt:lpstr>ლოგიკური ჩარჩო</vt:lpstr>
      <vt:lpstr>ფინანსური განმარტება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Mariam Beruashvili</cp:lastModifiedBy>
  <dcterms:created xsi:type="dcterms:W3CDTF">2015-06-05T18:17:20Z</dcterms:created>
  <dcterms:modified xsi:type="dcterms:W3CDTF">2026-07-14T11:32:15Z</dcterms:modified>
</cp:coreProperties>
</file>